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en\share\disk1\a東京案件\2025\s_私学財団\原稿\010_422 私立学校助成事業に係る更新依頼（振興課）_0422up\20250421_修正\"/>
    </mc:Choice>
  </mc:AlternateContent>
  <xr:revisionPtr revIDLastSave="0" documentId="13_ncr:1_{E1C5AA95-48F8-40AA-922A-D92422818A9E}" xr6:coauthVersionLast="47" xr6:coauthVersionMax="47" xr10:uidLastSave="{00000000-0000-0000-0000-000000000000}"/>
  <bookViews>
    <workbookView xWindow="3780" yWindow="1425" windowWidth="24405" windowHeight="12360" tabRatio="954" xr2:uid="{00000000-000D-0000-FFFF-FFFF00000000}"/>
  </bookViews>
  <sheets>
    <sheet name="記入例について" sheetId="34" r:id="rId1"/>
    <sheet name="総括表" sheetId="12" r:id="rId2"/>
    <sheet name="総括表附票" sheetId="35" r:id="rId3"/>
    <sheet name="2-1(学校購入)" sheetId="20" r:id="rId4"/>
    <sheet name="2-2(学校リース)" sheetId="23" r:id="rId5"/>
    <sheet name="2-3①(生徒各自で購入)" sheetId="29" r:id="rId6"/>
    <sheet name="2-3②(生徒各自で購入)" sheetId="28" r:id="rId7"/>
    <sheet name="2-4①(生徒が学校経由で購入) " sheetId="24" r:id="rId8"/>
    <sheet name="2-4②(生徒が学校経由で購入)" sheetId="33" r:id="rId9"/>
    <sheet name="データ" sheetId="7" r:id="rId10"/>
  </sheets>
  <definedNames>
    <definedName name="_xlnm._FilterDatabase" localSheetId="3" hidden="1">'2-1(学校購入)'!$A$9:$P$63</definedName>
    <definedName name="_xlnm._FilterDatabase" localSheetId="4" hidden="1">'2-2(学校リース)'!$A$9:$Q$39</definedName>
    <definedName name="_xlnm._FilterDatabase" localSheetId="5" hidden="1">'2-3①(生徒各自で購入)'!$A$9:$N$32</definedName>
    <definedName name="_xlnm._FilterDatabase" localSheetId="6" hidden="1">'2-3②(生徒各自で購入)'!$A$9:$N$28</definedName>
    <definedName name="_xlnm._FilterDatabase" localSheetId="7" hidden="1">'2-4①(生徒が学校経由で購入) '!$A$10:$P$56</definedName>
    <definedName name="_xlnm._FilterDatabase" localSheetId="8" hidden="1">'2-4②(生徒が学校経由で購入)'!$A$10:$P$56</definedName>
    <definedName name="_xlnm.Print_Area" localSheetId="3">'2-1(学校購入)'!$A$2:$O$118</definedName>
    <definedName name="_xlnm.Print_Area" localSheetId="4">'2-2(学校リース)'!$A$2:$P$55</definedName>
    <definedName name="_xlnm.Print_Area" localSheetId="5">'2-3①(生徒各自で購入)'!$A$2:$O$58</definedName>
    <definedName name="_xlnm.Print_Area" localSheetId="6">'2-3②(生徒各自で購入)'!$A$2:$O$54</definedName>
    <definedName name="_xlnm.Print_Area" localSheetId="7">'2-4①(生徒が学校経由で購入) '!$A$2:$P$79</definedName>
    <definedName name="_xlnm.Print_Area" localSheetId="8">'2-4②(生徒が学校経由で購入)'!$A$2:$P$79</definedName>
    <definedName name="_xlnm.Print_Area" localSheetId="1">総括表!$A$1:$Z$98</definedName>
    <definedName name="_xlnm.Print_Area" localSheetId="2">総括表附票!$A$1:$L$42</definedName>
    <definedName name="_xlnm.Print_Titles" localSheetId="5">'2-3①(生徒各自で購入)'!$11:$15</definedName>
    <definedName name="_xlnm.Print_Titles" localSheetId="6">'2-3②(生徒各自で購入)'!$12:$14</definedName>
  </definedNames>
  <calcPr calcId="191029"/>
</workbook>
</file>

<file path=xl/calcChain.xml><?xml version="1.0" encoding="utf-8"?>
<calcChain xmlns="http://schemas.openxmlformats.org/spreadsheetml/2006/main">
  <c r="E50" i="24" l="1"/>
  <c r="E38" i="24"/>
  <c r="E26" i="24"/>
  <c r="D27" i="29"/>
  <c r="D28" i="29"/>
  <c r="D29" i="29"/>
  <c r="D26" i="29"/>
  <c r="D17" i="29"/>
  <c r="D18" i="29"/>
  <c r="D19" i="29"/>
  <c r="D20" i="29"/>
  <c r="D21" i="29"/>
  <c r="D22" i="29"/>
  <c r="D23" i="29"/>
  <c r="D16" i="29"/>
  <c r="G19" i="23"/>
  <c r="G17" i="23"/>
  <c r="G15" i="23"/>
  <c r="E49" i="20"/>
  <c r="E37" i="20"/>
  <c r="E25" i="20"/>
  <c r="E40" i="35"/>
  <c r="E23" i="35"/>
  <c r="I51" i="24"/>
  <c r="F15" i="23"/>
  <c r="F17" i="23"/>
  <c r="I17" i="23"/>
  <c r="F19" i="23"/>
  <c r="I19" i="23" s="1"/>
  <c r="P66" i="12"/>
  <c r="P53" i="12"/>
  <c r="P81" i="12"/>
  <c r="U81" i="12"/>
  <c r="U96" i="12"/>
  <c r="P96" i="12"/>
  <c r="K51" i="20"/>
  <c r="J51" i="20"/>
  <c r="I51" i="20"/>
  <c r="G51" i="20"/>
  <c r="J52" i="33"/>
  <c r="J53" i="33" s="1"/>
  <c r="I52" i="33"/>
  <c r="I53" i="33" s="1"/>
  <c r="I54" i="33" s="1"/>
  <c r="G52" i="33"/>
  <c r="J51" i="33"/>
  <c r="I51" i="33"/>
  <c r="D50" i="33"/>
  <c r="E50" i="33" s="1"/>
  <c r="H50" i="33" s="1"/>
  <c r="M50" i="33" s="1"/>
  <c r="J39" i="33"/>
  <c r="I39" i="33"/>
  <c r="D38" i="33"/>
  <c r="E38" i="33" s="1"/>
  <c r="H38" i="33" s="1"/>
  <c r="M38" i="33" s="1"/>
  <c r="J27" i="33"/>
  <c r="I27" i="33"/>
  <c r="D26" i="33"/>
  <c r="E26" i="33" s="1"/>
  <c r="H26" i="33" s="1"/>
  <c r="J51" i="24"/>
  <c r="J39" i="24"/>
  <c r="I39" i="24"/>
  <c r="I27" i="24"/>
  <c r="D50" i="24"/>
  <c r="H50" i="24" s="1"/>
  <c r="D38" i="24"/>
  <c r="H38" i="24" s="1"/>
  <c r="L25" i="28"/>
  <c r="L24" i="28"/>
  <c r="L23" i="28"/>
  <c r="L22" i="28"/>
  <c r="L21" i="28"/>
  <c r="L20" i="28"/>
  <c r="L19" i="28"/>
  <c r="L18" i="28"/>
  <c r="L17" i="28"/>
  <c r="J30" i="29"/>
  <c r="H30" i="29"/>
  <c r="H31" i="29" s="1"/>
  <c r="J26" i="28"/>
  <c r="H26" i="28"/>
  <c r="H27" i="28" s="1"/>
  <c r="E16" i="28"/>
  <c r="D16" i="28"/>
  <c r="E25" i="28"/>
  <c r="D25" i="28"/>
  <c r="F25" i="28" s="1"/>
  <c r="E24" i="28"/>
  <c r="D24" i="28"/>
  <c r="F24" i="28" s="1"/>
  <c r="E23" i="28"/>
  <c r="D23" i="28"/>
  <c r="F23" i="28" s="1"/>
  <c r="E22" i="28"/>
  <c r="D22" i="28"/>
  <c r="F22" i="28" s="1"/>
  <c r="E21" i="28"/>
  <c r="D21" i="28"/>
  <c r="E20" i="28"/>
  <c r="D20" i="28"/>
  <c r="F20" i="28" s="1"/>
  <c r="E19" i="28"/>
  <c r="D19" i="28"/>
  <c r="F19" i="28" s="1"/>
  <c r="E18" i="28"/>
  <c r="D18" i="28"/>
  <c r="F18" i="28" s="1"/>
  <c r="E17" i="28"/>
  <c r="D17" i="28"/>
  <c r="F17" i="28" s="1"/>
  <c r="G26" i="28"/>
  <c r="G27" i="28" s="1"/>
  <c r="C26" i="28"/>
  <c r="B26" i="28"/>
  <c r="G30" i="29"/>
  <c r="G31" i="29" s="1"/>
  <c r="E29" i="29"/>
  <c r="E28" i="29"/>
  <c r="F28" i="29" s="1"/>
  <c r="L28" i="29" s="1"/>
  <c r="E27" i="29"/>
  <c r="F27" i="29" s="1"/>
  <c r="L27" i="29" s="1"/>
  <c r="E26" i="29"/>
  <c r="F26" i="29" s="1"/>
  <c r="L26" i="29" s="1"/>
  <c r="E23" i="29"/>
  <c r="F23" i="29" s="1"/>
  <c r="L23" i="29" s="1"/>
  <c r="E22" i="29"/>
  <c r="F22" i="29" s="1"/>
  <c r="L22" i="29" s="1"/>
  <c r="E21" i="29"/>
  <c r="F21" i="29" s="1"/>
  <c r="L21" i="29" s="1"/>
  <c r="E20" i="29"/>
  <c r="F20" i="29" s="1"/>
  <c r="L20" i="29" s="1"/>
  <c r="E19" i="29"/>
  <c r="F19" i="29" s="1"/>
  <c r="L19" i="29" s="1"/>
  <c r="E18" i="29"/>
  <c r="F18" i="29" s="1"/>
  <c r="L18" i="29" s="1"/>
  <c r="E17" i="29"/>
  <c r="E16" i="29"/>
  <c r="J21" i="23"/>
  <c r="E21" i="23"/>
  <c r="D21" i="23"/>
  <c r="D49" i="20"/>
  <c r="H49" i="20" s="1"/>
  <c r="D37" i="20"/>
  <c r="H37" i="20" s="1"/>
  <c r="I15" i="23" l="1"/>
  <c r="F29" i="29"/>
  <c r="L29" i="29" s="1"/>
  <c r="F17" i="29"/>
  <c r="L17" i="29" s="1"/>
  <c r="F16" i="28"/>
  <c r="L16" i="28" s="1"/>
  <c r="I21" i="23"/>
  <c r="M21" i="23" s="1"/>
  <c r="H52" i="33"/>
  <c r="H54" i="33" s="1"/>
  <c r="M54" i="33" s="1"/>
  <c r="M26" i="33"/>
  <c r="M52" i="33" s="1"/>
  <c r="E26" i="28"/>
  <c r="F21" i="28"/>
  <c r="D26" i="28"/>
  <c r="G28" i="28"/>
  <c r="G32" i="29"/>
  <c r="F16" i="29"/>
  <c r="L16" i="29" s="1"/>
  <c r="F26" i="28" l="1"/>
  <c r="F28" i="28" s="1"/>
  <c r="L28" i="28" s="1"/>
  <c r="F32" i="29"/>
  <c r="L32" i="29" s="1"/>
  <c r="L26" i="28"/>
  <c r="D25" i="20" l="1"/>
  <c r="H25" i="20" s="1"/>
  <c r="H51" i="20" s="1"/>
  <c r="L51" i="20" s="1"/>
  <c r="J52" i="24"/>
  <c r="J53" i="24" s="1"/>
  <c r="J27" i="24"/>
  <c r="I52" i="24"/>
  <c r="I53" i="24" s="1"/>
  <c r="G52" i="24"/>
  <c r="D26" i="24"/>
  <c r="M50" i="24" l="1"/>
  <c r="M38" i="24"/>
  <c r="H26" i="24"/>
  <c r="I54" i="24"/>
  <c r="P97" i="20"/>
  <c r="P96" i="20"/>
  <c r="P95" i="20"/>
  <c r="P94" i="20"/>
  <c r="P93" i="20"/>
  <c r="P90" i="20"/>
  <c r="P89" i="20"/>
  <c r="P88" i="20"/>
  <c r="P87" i="20"/>
  <c r="P86" i="20"/>
  <c r="P83" i="20"/>
  <c r="P82" i="20"/>
  <c r="P81" i="20"/>
  <c r="P80" i="20"/>
  <c r="P79" i="20"/>
  <c r="P76" i="20"/>
  <c r="P75" i="20"/>
  <c r="P74" i="20"/>
  <c r="P73" i="20"/>
  <c r="P72" i="20"/>
  <c r="P69" i="20"/>
  <c r="P68" i="20"/>
  <c r="P67" i="20"/>
  <c r="P66" i="20"/>
  <c r="P65" i="20"/>
  <c r="P62" i="20"/>
  <c r="P61" i="20"/>
  <c r="P60" i="20"/>
  <c r="P59" i="20"/>
  <c r="P58" i="20"/>
  <c r="H52" i="24" l="1"/>
  <c r="H54" i="24" s="1"/>
  <c r="M54" i="24" s="1"/>
  <c r="M26" i="24"/>
  <c r="M52" i="24" s="1"/>
  <c r="P70" i="20"/>
  <c r="P63" i="20"/>
  <c r="P98" i="20"/>
  <c r="P91" i="20"/>
  <c r="P84" i="20"/>
  <c r="P77" i="20"/>
  <c r="P99" i="20" l="1"/>
  <c r="P100"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黒澤 梨奈</author>
  </authors>
  <commentList>
    <comment ref="E24" authorId="0" shapeId="0" xr:uid="{4F9E2D93-DE14-4AFF-A1AD-C91EFB6FA041}">
      <text>
        <r>
          <rPr>
            <sz val="9"/>
            <color indexed="81"/>
            <rFont val="Meiryo UI"/>
            <family val="3"/>
            <charset val="128"/>
          </rPr>
          <t>※申請時までの退学者についても、学校が購入している場合又は保護者負担軽減を行っている場合は対象となります。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正光</author>
    <author>長谷川 弘</author>
  </authors>
  <commentList>
    <comment ref="D12" authorId="0" shapeId="0" xr:uid="{A6203805-20E6-48D5-9173-4021634AB31F}">
      <text>
        <r>
          <rPr>
            <sz val="9"/>
            <color indexed="81"/>
            <rFont val="HGPｺﾞｼｯｸM"/>
            <family val="3"/>
            <charset val="128"/>
          </rPr>
          <t>契約書等に基づき、学校として適切かつ正確に購入額を確認してください</t>
        </r>
      </text>
    </comment>
    <comment ref="E12" authorId="0" shapeId="0" xr:uid="{C964D194-B0F2-449C-9743-1714CCCCC192}">
      <text>
        <r>
          <rPr>
            <sz val="9"/>
            <color indexed="81"/>
            <rFont val="HGPｺﾞｼｯｸM"/>
            <family val="3"/>
            <charset val="128"/>
          </rPr>
          <t>１台当たり助成対象経費限度額は、9万円です
また、3万円以下は対象外です</t>
        </r>
      </text>
    </comment>
    <comment ref="P100" authorId="1" shapeId="0" xr:uid="{00000000-0006-0000-0400-000006000000}">
      <text>
        <r>
          <rPr>
            <b/>
            <sz val="9"/>
            <color indexed="81"/>
            <rFont val="MS P ゴシック"/>
            <family val="3"/>
            <charset val="128"/>
          </rPr>
          <t>・第１回申請と第２回申請あわせて、１校当たり上限額は</t>
        </r>
        <r>
          <rPr>
            <b/>
            <u/>
            <sz val="9"/>
            <color indexed="10"/>
            <rFont val="MS P ゴシック"/>
            <family val="3"/>
            <charset val="128"/>
          </rPr>
          <t>合計５０万円</t>
        </r>
        <r>
          <rPr>
            <b/>
            <sz val="9"/>
            <color indexed="81"/>
            <rFont val="MS P ゴシック"/>
            <family val="3"/>
            <charset val="128"/>
          </rPr>
          <t>です。
・上限額50万円を上回った場合、自動的に切り捨てとなります。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高橋 正光</author>
  </authors>
  <commentList>
    <comment ref="B13" authorId="0" shapeId="0" xr:uid="{13D640CC-8DD1-4839-96FB-38448D134004}">
      <text>
        <r>
          <rPr>
            <sz val="9"/>
            <color indexed="81"/>
            <rFont val="HGPｺﾞｼｯｸM"/>
            <family val="3"/>
            <charset val="128"/>
          </rPr>
          <t>注意！
申請時は、生徒の氏名をはじめ、</t>
        </r>
        <r>
          <rPr>
            <b/>
            <u/>
            <sz val="9"/>
            <color indexed="81"/>
            <rFont val="HGPｺﾞｼｯｸM"/>
            <family val="3"/>
            <charset val="128"/>
          </rPr>
          <t>個人情報は絶対に記載しない</t>
        </r>
        <r>
          <rPr>
            <sz val="9"/>
            <color indexed="81"/>
            <rFont val="HGPｺﾞｼｯｸM"/>
            <family val="3"/>
            <charset val="128"/>
          </rPr>
          <t>こと</t>
        </r>
      </text>
    </comment>
    <comment ref="C13" authorId="0" shapeId="0" xr:uid="{9A812367-B5AC-47E4-888C-F284C5A0D030}">
      <text>
        <r>
          <rPr>
            <sz val="9"/>
            <color indexed="81"/>
            <rFont val="HGPｺﾞｼｯｸM"/>
            <family val="3"/>
            <charset val="128"/>
          </rPr>
          <t>全生徒より支払額を確認できる書類（領収書等）を徴取する等、学校として適切かつ正確に購入額を確認すること</t>
        </r>
      </text>
    </comment>
  </commentList>
</comments>
</file>

<file path=xl/sharedStrings.xml><?xml version="1.0" encoding="utf-8"?>
<sst xmlns="http://schemas.openxmlformats.org/spreadsheetml/2006/main" count="633" uniqueCount="260">
  <si>
    <t>年</t>
    <rPh sb="0" eb="1">
      <t>ネン</t>
    </rPh>
    <phoneticPr fontId="4"/>
  </si>
  <si>
    <t>月</t>
    <rPh sb="0" eb="1">
      <t>ガツ</t>
    </rPh>
    <phoneticPr fontId="4"/>
  </si>
  <si>
    <t>日</t>
    <rPh sb="0" eb="1">
      <t>ニチ</t>
    </rPh>
    <phoneticPr fontId="4"/>
  </si>
  <si>
    <t>記</t>
    <rPh sb="0" eb="1">
      <t>キ</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</si>
  <si>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</si>
  <si>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</si>
  <si>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</si>
  <si>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</si>
  <si>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</si>
  <si>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０</t>
    <phoneticPr fontId="4"/>
  </si>
  <si>
    <t>金　額</t>
    <rPh sb="0" eb="1">
      <t>キン</t>
    </rPh>
    <rPh sb="2" eb="3">
      <t>ガク</t>
    </rPh>
    <phoneticPr fontId="4"/>
  </si>
  <si>
    <t>※登録印鑑（実印）を押印</t>
    <rPh sb="1" eb="3">
      <t>トウロク</t>
    </rPh>
    <rPh sb="3" eb="5">
      <t>インカン</t>
    </rPh>
    <rPh sb="6" eb="8">
      <t>ジツイン</t>
    </rPh>
    <rPh sb="10" eb="12">
      <t>オウイン</t>
    </rPh>
    <phoneticPr fontId="4"/>
  </si>
  <si>
    <t>※千円未満切り捨て</t>
    <rPh sb="1" eb="3">
      <t>センエン</t>
    </rPh>
    <rPh sb="3" eb="5">
      <t>ミマン</t>
    </rPh>
    <rPh sb="5" eb="6">
      <t>キ</t>
    </rPh>
    <rPh sb="7" eb="8">
      <t>ス</t>
    </rPh>
    <phoneticPr fontId="4"/>
  </si>
  <si>
    <t>１　助成金交付申請額</t>
    <rPh sb="2" eb="5">
      <t>ジョセイキン</t>
    </rPh>
    <rPh sb="5" eb="7">
      <t>コウフ</t>
    </rPh>
    <rPh sb="7" eb="10">
      <t>シンセイガク</t>
    </rPh>
    <phoneticPr fontId="4"/>
  </si>
  <si>
    <t>２　学校別交付申請額</t>
    <rPh sb="2" eb="5">
      <t>ガッコウベツ</t>
    </rPh>
    <rPh sb="5" eb="7">
      <t>コウフ</t>
    </rPh>
    <rPh sb="7" eb="10">
      <t>シンセイガク</t>
    </rPh>
    <phoneticPr fontId="4"/>
  </si>
  <si>
    <t>電話番号</t>
    <rPh sb="0" eb="2">
      <t>デンワ</t>
    </rPh>
    <rPh sb="2" eb="4">
      <t>バンゴウ</t>
    </rPh>
    <phoneticPr fontId="4"/>
  </si>
  <si>
    <t>事務担当者名</t>
    <rPh sb="0" eb="2">
      <t>ジム</t>
    </rPh>
    <rPh sb="2" eb="6">
      <t>タントウシャメイ</t>
    </rPh>
    <phoneticPr fontId="4"/>
  </si>
  <si>
    <t>実印</t>
    <rPh sb="0" eb="1">
      <t>ジツ</t>
    </rPh>
    <rPh sb="1" eb="2">
      <t>イン</t>
    </rPh>
    <phoneticPr fontId="4"/>
  </si>
  <si>
    <t>　公益財団法人東京都私学財団理事長　殿</t>
    <rPh sb="7" eb="10">
      <t>トウキョウト</t>
    </rPh>
    <rPh sb="10" eb="12">
      <t>シガク</t>
    </rPh>
    <rPh sb="12" eb="13">
      <t>ザイ</t>
    </rPh>
    <rPh sb="13" eb="14">
      <t>ダン</t>
    </rPh>
    <rPh sb="14" eb="17">
      <t>リジチョウ</t>
    </rPh>
    <rPh sb="18" eb="19">
      <t>ドノ</t>
    </rPh>
    <phoneticPr fontId="4"/>
  </si>
  <si>
    <t>担当者ﾒｰﾙｱﾄﾞﾚｽ</t>
    <rPh sb="0" eb="3">
      <t>タントウシャ</t>
    </rPh>
    <phoneticPr fontId="4"/>
  </si>
  <si>
    <t>No</t>
    <phoneticPr fontId="15"/>
  </si>
  <si>
    <t>（単位：円）</t>
    <rPh sb="1" eb="3">
      <t>タンイ</t>
    </rPh>
    <rPh sb="4" eb="5">
      <t>エン</t>
    </rPh>
    <phoneticPr fontId="4"/>
  </si>
  <si>
    <t>品　目</t>
    <rPh sb="0" eb="1">
      <t>シナ</t>
    </rPh>
    <rPh sb="2" eb="3">
      <t>メ</t>
    </rPh>
    <phoneticPr fontId="15"/>
  </si>
  <si>
    <t>学　校　名</t>
    <rPh sb="0" eb="1">
      <t>ガク</t>
    </rPh>
    <rPh sb="2" eb="3">
      <t>コウ</t>
    </rPh>
    <rPh sb="4" eb="5">
      <t>メイ</t>
    </rPh>
    <phoneticPr fontId="4"/>
  </si>
  <si>
    <t>交　付　申　請　額</t>
    <rPh sb="0" eb="1">
      <t>コウ</t>
    </rPh>
    <rPh sb="2" eb="3">
      <t>ヅケ</t>
    </rPh>
    <rPh sb="4" eb="5">
      <t>サル</t>
    </rPh>
    <rPh sb="6" eb="7">
      <t>ショウ</t>
    </rPh>
    <rPh sb="8" eb="9">
      <t>ガク</t>
    </rPh>
    <phoneticPr fontId="4"/>
  </si>
  <si>
    <t>備考</t>
    <rPh sb="0" eb="2">
      <t>ビコウ</t>
    </rPh>
    <phoneticPr fontId="4"/>
  </si>
  <si>
    <t>小　　　計（B）</t>
    <rPh sb="0" eb="1">
      <t>ショウ</t>
    </rPh>
    <rPh sb="4" eb="5">
      <t>ケイ</t>
    </rPh>
    <phoneticPr fontId="15"/>
  </si>
  <si>
    <t>小　　　計（C）</t>
    <rPh sb="0" eb="1">
      <t>ショウ</t>
    </rPh>
    <rPh sb="4" eb="5">
      <t>ケイ</t>
    </rPh>
    <phoneticPr fontId="15"/>
  </si>
  <si>
    <t>小　　　計（D）</t>
    <rPh sb="0" eb="1">
      <t>ショウ</t>
    </rPh>
    <rPh sb="4" eb="5">
      <t>ケイ</t>
    </rPh>
    <phoneticPr fontId="15"/>
  </si>
  <si>
    <t>単価(税込)</t>
  </si>
  <si>
    <t>購入金額(税込)</t>
  </si>
  <si>
    <t>学校名</t>
    <rPh sb="0" eb="3">
      <t>ガッコウメイ</t>
    </rPh>
    <phoneticPr fontId="4"/>
  </si>
  <si>
    <t>小　　　計（E）</t>
    <rPh sb="0" eb="1">
      <t>ショウ</t>
    </rPh>
    <rPh sb="4" eb="5">
      <t>ケイ</t>
    </rPh>
    <phoneticPr fontId="15"/>
  </si>
  <si>
    <t>小　　　計（F）</t>
    <rPh sb="0" eb="1">
      <t>ショウ</t>
    </rPh>
    <rPh sb="4" eb="5">
      <t>ケイ</t>
    </rPh>
    <phoneticPr fontId="15"/>
  </si>
  <si>
    <t>小　　　計（G）</t>
    <rPh sb="0" eb="1">
      <t>ショウ</t>
    </rPh>
    <rPh sb="4" eb="5">
      <t>ケイ</t>
    </rPh>
    <phoneticPr fontId="15"/>
  </si>
  <si>
    <t>対象事業承認申請額 合計（H=A+B+C+D+E+E+G）
※千円未満切捨て</t>
    <rPh sb="0" eb="2">
      <t>タイショウ</t>
    </rPh>
    <rPh sb="2" eb="4">
      <t>ジギョウ</t>
    </rPh>
    <rPh sb="4" eb="6">
      <t>ショウニン</t>
    </rPh>
    <rPh sb="6" eb="8">
      <t>シンセイ</t>
    </rPh>
    <rPh sb="8" eb="9">
      <t>ガク</t>
    </rPh>
    <rPh sb="10" eb="11">
      <t>ゴウ</t>
    </rPh>
    <rPh sb="11" eb="12">
      <t>ケイ</t>
    </rPh>
    <phoneticPr fontId="15"/>
  </si>
  <si>
    <t>　具体的な品名</t>
    <rPh sb="1" eb="4">
      <t>グタイテキ</t>
    </rPh>
    <rPh sb="5" eb="7">
      <t>ヒンメイ</t>
    </rPh>
    <phoneticPr fontId="15"/>
  </si>
  <si>
    <t>合　　計</t>
    <rPh sb="0" eb="1">
      <t>ゴウ</t>
    </rPh>
    <rPh sb="3" eb="4">
      <t>ケイ</t>
    </rPh>
    <phoneticPr fontId="4"/>
  </si>
  <si>
    <t>①保健衛生用品等購入費 助成金交付申請額　　　　　　　　　　　　　　　　　　　　　　　　　　　　　　　　　　　　　　　　　　　　　　　　　　　　　　　　　　　　　　　　　　　　　　　（Hと50万円を比較したいずれか低い額）</t>
    <rPh sb="8" eb="11">
      <t>コウニュウヒ</t>
    </rPh>
    <rPh sb="12" eb="14">
      <t>ジョセイ</t>
    </rPh>
    <rPh sb="14" eb="15">
      <t>キン</t>
    </rPh>
    <rPh sb="15" eb="17">
      <t>コウフ</t>
    </rPh>
    <rPh sb="17" eb="19">
      <t>シンセイ</t>
    </rPh>
    <rPh sb="19" eb="20">
      <t>ガク</t>
    </rPh>
    <rPh sb="96" eb="98">
      <t>マンエン</t>
    </rPh>
    <rPh sb="99" eb="101">
      <t>ヒカク</t>
    </rPh>
    <rPh sb="107" eb="108">
      <t>ヒク</t>
    </rPh>
    <rPh sb="109" eb="110">
      <t>ガク</t>
    </rPh>
    <phoneticPr fontId="15"/>
  </si>
  <si>
    <t>レ</t>
    <phoneticPr fontId="4"/>
  </si>
  <si>
    <t>生徒</t>
    <rPh sb="0" eb="2">
      <t>セイト</t>
    </rPh>
    <phoneticPr fontId="4"/>
  </si>
  <si>
    <t xml:space="preserve">３　学校別交付申請額内訳表 </t>
    <rPh sb="2" eb="4">
      <t>ガッコウ</t>
    </rPh>
    <rPh sb="4" eb="5">
      <t>ベツ</t>
    </rPh>
    <rPh sb="5" eb="9">
      <t>コウフシンセイ</t>
    </rPh>
    <rPh sb="9" eb="10">
      <t>ガク</t>
    </rPh>
    <rPh sb="10" eb="12">
      <t>ウチワケ</t>
    </rPh>
    <rPh sb="12" eb="13">
      <t>ヒョウ</t>
    </rPh>
    <phoneticPr fontId="15"/>
  </si>
  <si>
    <t>○</t>
    <phoneticPr fontId="4"/>
  </si>
  <si>
    <t>　申請に当たり、下記事項について設置者として全て確認したことを認めます。</t>
    <rPh sb="1" eb="3">
      <t>シンセイ</t>
    </rPh>
    <rPh sb="4" eb="5">
      <t>ア</t>
    </rPh>
    <rPh sb="8" eb="10">
      <t>カキ</t>
    </rPh>
    <rPh sb="10" eb="12">
      <t>ジコウ</t>
    </rPh>
    <rPh sb="16" eb="19">
      <t>セッチシャ</t>
    </rPh>
    <rPh sb="22" eb="23">
      <t>スベ</t>
    </rPh>
    <rPh sb="24" eb="26">
      <t>カクニン</t>
    </rPh>
    <rPh sb="31" eb="32">
      <t>ミト</t>
    </rPh>
    <phoneticPr fontId="4"/>
  </si>
  <si>
    <t>　かつ、その金額を誤りなく本様式に記載したものであること。</t>
    <rPh sb="6" eb="8">
      <t>キンガク</t>
    </rPh>
    <rPh sb="9" eb="10">
      <t>アヤマ</t>
    </rPh>
    <rPh sb="13" eb="16">
      <t>ホンヨウシキ</t>
    </rPh>
    <rPh sb="17" eb="19">
      <t>キサイ</t>
    </rPh>
    <phoneticPr fontId="4"/>
  </si>
  <si>
    <t>　助成対象範囲（①パソコン・タブレット等各種端末機器、②キーボード・マウス等の端末機器に係る各種周辺機器、</t>
    <rPh sb="1" eb="3">
      <t>ジョセイ</t>
    </rPh>
    <rPh sb="3" eb="5">
      <t>タイショウ</t>
    </rPh>
    <rPh sb="5" eb="7">
      <t>ハンイ</t>
    </rPh>
    <rPh sb="19" eb="20">
      <t>トウ</t>
    </rPh>
    <rPh sb="20" eb="22">
      <t>カクシュ</t>
    </rPh>
    <rPh sb="22" eb="24">
      <t>タンマツ</t>
    </rPh>
    <rPh sb="24" eb="26">
      <t>キキ</t>
    </rPh>
    <rPh sb="37" eb="38">
      <t>トウ</t>
    </rPh>
    <rPh sb="39" eb="41">
      <t>タンマツ</t>
    </rPh>
    <rPh sb="41" eb="43">
      <t>キキ</t>
    </rPh>
    <rPh sb="44" eb="45">
      <t>カカ</t>
    </rPh>
    <rPh sb="46" eb="48">
      <t>カクシュ</t>
    </rPh>
    <rPh sb="48" eb="52">
      <t>シュウヘンキキ</t>
    </rPh>
    <phoneticPr fontId="4"/>
  </si>
  <si>
    <r>
      <t>４　助成金交付申請に係る確認事項　（確認後、</t>
    </r>
    <r>
      <rPr>
        <b/>
        <u/>
        <sz val="14"/>
        <rFont val="HGP創英角ｺﾞｼｯｸUB"/>
        <family val="3"/>
        <charset val="128"/>
      </rPr>
      <t>□にレ点を付してください。</t>
    </r>
    <r>
      <rPr>
        <b/>
        <sz val="14"/>
        <rFont val="HGP創英角ｺﾞｼｯｸUB"/>
        <family val="3"/>
        <charset val="128"/>
      </rPr>
      <t>）</t>
    </r>
    <rPh sb="2" eb="4">
      <t>ジョセイ</t>
    </rPh>
    <rPh sb="4" eb="5">
      <t>キン</t>
    </rPh>
    <rPh sb="5" eb="7">
      <t>コウフ</t>
    </rPh>
    <rPh sb="7" eb="9">
      <t>シンセイ</t>
    </rPh>
    <rPh sb="10" eb="11">
      <t>カカ</t>
    </rPh>
    <rPh sb="12" eb="14">
      <t>カクニン</t>
    </rPh>
    <rPh sb="14" eb="16">
      <t>ジコウ</t>
    </rPh>
    <rPh sb="18" eb="20">
      <t>カクニン</t>
    </rPh>
    <rPh sb="20" eb="21">
      <t>ゴ</t>
    </rPh>
    <rPh sb="25" eb="26">
      <t>テン</t>
    </rPh>
    <rPh sb="27" eb="28">
      <t>フ</t>
    </rPh>
    <phoneticPr fontId="15"/>
  </si>
  <si>
    <t>　本様式で申請する全ての学習用各種端末機器について、１人１台端末の教育環境を実現するために必要であることを、設置者として認めます。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4" eb="57">
      <t>セッチシャ</t>
    </rPh>
    <rPh sb="60" eb="61">
      <t>ミト</t>
    </rPh>
    <phoneticPr fontId="4"/>
  </si>
  <si>
    <t>　　その世帯状況を適切に確認したこと。また、当該生徒に対して、１５，０００円の負担軽減を確実に行ったこと。</t>
    <rPh sb="4" eb="6">
      <t>セタイ</t>
    </rPh>
    <rPh sb="6" eb="8">
      <t>ジョウキョウ</t>
    </rPh>
    <rPh sb="9" eb="11">
      <t>テキセツ</t>
    </rPh>
    <rPh sb="12" eb="14">
      <t>カクニン</t>
    </rPh>
    <phoneticPr fontId="4"/>
  </si>
  <si>
    <t>　個人情報保護等に関する各学校の規程に基づき、適切に管理・保管していること。</t>
    <rPh sb="23" eb="25">
      <t>テキセツ</t>
    </rPh>
    <rPh sb="26" eb="28">
      <t>カンリ</t>
    </rPh>
    <rPh sb="29" eb="31">
      <t>ホカン</t>
    </rPh>
    <phoneticPr fontId="4"/>
  </si>
  <si>
    <t>　本申請に際し、各生徒より徴取した個人情報等を含む重要な書類等について、</t>
    <rPh sb="1" eb="4">
      <t>ホンシンセイ</t>
    </rPh>
    <rPh sb="5" eb="6">
      <t>サイ</t>
    </rPh>
    <rPh sb="8" eb="9">
      <t>カク</t>
    </rPh>
    <rPh sb="9" eb="11">
      <t>セイト</t>
    </rPh>
    <rPh sb="13" eb="15">
      <t>チョウシュ</t>
    </rPh>
    <rPh sb="17" eb="21">
      <t>コジンジョウホウ</t>
    </rPh>
    <rPh sb="21" eb="22">
      <t>トウ</t>
    </rPh>
    <rPh sb="23" eb="24">
      <t>フク</t>
    </rPh>
    <rPh sb="25" eb="27">
      <t>ジュウヨウ</t>
    </rPh>
    <rPh sb="28" eb="30">
      <t>ショルイ</t>
    </rPh>
    <rPh sb="30" eb="31">
      <t>トウ</t>
    </rPh>
    <phoneticPr fontId="4"/>
  </si>
  <si>
    <t>購入
項目</t>
    <rPh sb="0" eb="2">
      <t>コウニュウ</t>
    </rPh>
    <rPh sb="3" eb="5">
      <t>コウモク</t>
    </rPh>
    <phoneticPr fontId="4"/>
  </si>
  <si>
    <t>合計</t>
    <rPh sb="0" eb="2">
      <t>ゴウケイ</t>
    </rPh>
    <phoneticPr fontId="4"/>
  </si>
  <si>
    <t>　助成申請の対象とする全ての新入生について、漏れなく記載したものであること。</t>
    <rPh sb="1" eb="5">
      <t>ジョセイシンセイ</t>
    </rPh>
    <rPh sb="6" eb="8">
      <t>タイショウ</t>
    </rPh>
    <rPh sb="11" eb="12">
      <t>スベ</t>
    </rPh>
    <rPh sb="14" eb="17">
      <t>シンニュウセイ</t>
    </rPh>
    <rPh sb="22" eb="23">
      <t>モ</t>
    </rPh>
    <rPh sb="26" eb="28">
      <t>キサイ</t>
    </rPh>
    <phoneticPr fontId="4"/>
  </si>
  <si>
    <t>　本申請に際し、各新入生より徴取した個人情報等を含む重要な書類等について、</t>
    <rPh sb="1" eb="4">
      <t>ホンシンセイ</t>
    </rPh>
    <rPh sb="5" eb="6">
      <t>サイ</t>
    </rPh>
    <rPh sb="8" eb="12">
      <t>カクシンニュウセイ</t>
    </rPh>
    <rPh sb="14" eb="16">
      <t>チョウシュ</t>
    </rPh>
    <rPh sb="18" eb="22">
      <t>コジンジョウホウ</t>
    </rPh>
    <rPh sb="22" eb="23">
      <t>トウ</t>
    </rPh>
    <rPh sb="24" eb="25">
      <t>フク</t>
    </rPh>
    <rPh sb="26" eb="28">
      <t>ジュウヨウ</t>
    </rPh>
    <rPh sb="29" eb="31">
      <t>ショルイ</t>
    </rPh>
    <rPh sb="31" eb="32">
      <t>トウ</t>
    </rPh>
    <phoneticPr fontId="4"/>
  </si>
  <si>
    <t>リース料に含まれる付加サービス内容</t>
    <rPh sb="3" eb="4">
      <t>リョウ</t>
    </rPh>
    <rPh sb="5" eb="6">
      <t>フク</t>
    </rPh>
    <rPh sb="9" eb="11">
      <t>フカ</t>
    </rPh>
    <rPh sb="15" eb="17">
      <t>ナイヨウ</t>
    </rPh>
    <phoneticPr fontId="4"/>
  </si>
  <si>
    <t>リース年数</t>
    <rPh sb="3" eb="5">
      <t>ネンスウ</t>
    </rPh>
    <phoneticPr fontId="4"/>
  </si>
  <si>
    <t>主なリース品目</t>
    <rPh sb="0" eb="1">
      <t>オモ</t>
    </rPh>
    <rPh sb="5" eb="7">
      <t>ヒンモク</t>
    </rPh>
    <phoneticPr fontId="4"/>
  </si>
  <si>
    <t>　学校が依頼した事業者から、端末機器購入額が確認できる契約書等を漏れなく徴取し、</t>
    <rPh sb="1" eb="3">
      <t>ガッコウ</t>
    </rPh>
    <rPh sb="4" eb="6">
      <t>イライ</t>
    </rPh>
    <rPh sb="8" eb="11">
      <t>ジギョウシャ</t>
    </rPh>
    <rPh sb="14" eb="16">
      <t>タンマツ</t>
    </rPh>
    <rPh sb="16" eb="18">
      <t>キキ</t>
    </rPh>
    <rPh sb="18" eb="21">
      <t>コウニュウガク</t>
    </rPh>
    <rPh sb="22" eb="24">
      <t>カクニン</t>
    </rPh>
    <rPh sb="27" eb="29">
      <t>ケイヤク</t>
    </rPh>
    <rPh sb="29" eb="30">
      <t>ショ</t>
    </rPh>
    <rPh sb="30" eb="31">
      <t>ナド</t>
    </rPh>
    <rPh sb="32" eb="33">
      <t>モ</t>
    </rPh>
    <rPh sb="36" eb="38">
      <t>チョウシュ</t>
    </rPh>
    <phoneticPr fontId="4"/>
  </si>
  <si>
    <t>　学校が依頼した事業者から、端末機器リース金額が確認できる契約書等を漏れなく徴取し、</t>
    <rPh sb="1" eb="3">
      <t>ガッコウ</t>
    </rPh>
    <rPh sb="4" eb="6">
      <t>イライ</t>
    </rPh>
    <rPh sb="8" eb="11">
      <t>ジギョウシャ</t>
    </rPh>
    <rPh sb="14" eb="16">
      <t>タンマツ</t>
    </rPh>
    <rPh sb="16" eb="18">
      <t>キキ</t>
    </rPh>
    <rPh sb="21" eb="23">
      <t>キンガク</t>
    </rPh>
    <rPh sb="24" eb="26">
      <t>カクニン</t>
    </rPh>
    <rPh sb="29" eb="31">
      <t>ケイヤク</t>
    </rPh>
    <rPh sb="31" eb="32">
      <t>ショ</t>
    </rPh>
    <rPh sb="32" eb="33">
      <t>ナド</t>
    </rPh>
    <rPh sb="34" eb="35">
      <t>モ</t>
    </rPh>
    <rPh sb="38" eb="40">
      <t>チョウシュ</t>
    </rPh>
    <phoneticPr fontId="4"/>
  </si>
  <si>
    <t>私立高等学校新入生端末整備費助成金交付申請書</t>
    <rPh sb="0" eb="2">
      <t>シリツ</t>
    </rPh>
    <rPh sb="2" eb="4">
      <t>コウトウ</t>
    </rPh>
    <rPh sb="4" eb="6">
      <t>ガッコウ</t>
    </rPh>
    <rPh sb="6" eb="9">
      <t>シンニュウセイ</t>
    </rPh>
    <rPh sb="9" eb="11">
      <t>タンマツ</t>
    </rPh>
    <rPh sb="11" eb="13">
      <t>セイビ</t>
    </rPh>
    <rPh sb="13" eb="14">
      <t>ヒ</t>
    </rPh>
    <rPh sb="14" eb="16">
      <t>ジョセイ</t>
    </rPh>
    <rPh sb="16" eb="17">
      <t>キン</t>
    </rPh>
    <rPh sb="17" eb="19">
      <t>コウフ</t>
    </rPh>
    <rPh sb="19" eb="22">
      <t>シンセイショ</t>
    </rPh>
    <phoneticPr fontId="4"/>
  </si>
  <si>
    <t>機器構成</t>
    <rPh sb="0" eb="4">
      <t>キキコウセイ</t>
    </rPh>
    <phoneticPr fontId="4"/>
  </si>
  <si>
    <t>①</t>
    <phoneticPr fontId="4"/>
  </si>
  <si>
    <t>②</t>
    <phoneticPr fontId="4"/>
  </si>
  <si>
    <t>③</t>
    <phoneticPr fontId="4"/>
  </si>
  <si>
    <t>合計</t>
    <rPh sb="0" eb="2">
      <t>ゴウケイ</t>
    </rPh>
    <phoneticPr fontId="4"/>
  </si>
  <si>
    <t>　本様式で申請する全ての学習用各種端末機器について、１人１台端末の教育環境を実現するために必要である
ことを、設置者として認めます。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5" eb="58">
      <t>セッチシャ</t>
    </rPh>
    <rPh sb="61" eb="62">
      <t>ミト</t>
    </rPh>
    <phoneticPr fontId="4"/>
  </si>
  <si>
    <t>機器構成</t>
    <rPh sb="0" eb="4">
      <t>キキコウセイ</t>
    </rPh>
    <phoneticPr fontId="4"/>
  </si>
  <si>
    <t>①</t>
    <phoneticPr fontId="4"/>
  </si>
  <si>
    <t>②</t>
    <phoneticPr fontId="4"/>
  </si>
  <si>
    <t>③</t>
    <phoneticPr fontId="4"/>
  </si>
  <si>
    <t>＜リース契約内容の概要＞</t>
    <rPh sb="4" eb="6">
      <t>ケイヤク</t>
    </rPh>
    <rPh sb="6" eb="8">
      <t>ナイヨウ</t>
    </rPh>
    <rPh sb="9" eb="11">
      <t>ガイヨウ</t>
    </rPh>
    <phoneticPr fontId="4"/>
  </si>
  <si>
    <t>基本分</t>
    <rPh sb="0" eb="3">
      <t>キホンブン</t>
    </rPh>
    <phoneticPr fontId="4"/>
  </si>
  <si>
    <t>生徒別
１台当たり
端末機器等
購入額
(税込)</t>
    <rPh sb="0" eb="3">
      <t>セイトベツ</t>
    </rPh>
    <rPh sb="5" eb="6">
      <t>ダイ</t>
    </rPh>
    <rPh sb="6" eb="7">
      <t>ア</t>
    </rPh>
    <rPh sb="10" eb="12">
      <t>タンマツ</t>
    </rPh>
    <rPh sb="12" eb="14">
      <t>キキ</t>
    </rPh>
    <rPh sb="14" eb="15">
      <t>トウ</t>
    </rPh>
    <rPh sb="16" eb="18">
      <t>コウニュウ</t>
    </rPh>
    <rPh sb="18" eb="19">
      <t>ガク</t>
    </rPh>
    <rPh sb="21" eb="23">
      <t>ゼイコ</t>
    </rPh>
    <phoneticPr fontId="4"/>
  </si>
  <si>
    <t>助成金
交付申請額</t>
    <rPh sb="0" eb="3">
      <t>ジョセイキン</t>
    </rPh>
    <rPh sb="4" eb="6">
      <t>コウフ</t>
    </rPh>
    <rPh sb="6" eb="9">
      <t>シンセイガク</t>
    </rPh>
    <phoneticPr fontId="4"/>
  </si>
  <si>
    <t>機器構成</t>
    <rPh sb="0" eb="4">
      <t>キキコウセイ</t>
    </rPh>
    <phoneticPr fontId="4"/>
  </si>
  <si>
    <t>①</t>
    <phoneticPr fontId="4"/>
  </si>
  <si>
    <t>②</t>
    <phoneticPr fontId="4"/>
  </si>
  <si>
    <t>③</t>
    <phoneticPr fontId="4"/>
  </si>
  <si>
    <t>　本様式で申請する全ての学習用各種端末機器について、１人１台端末の教育環境を実現するために必要であることを、
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5" eb="58">
      <t>セッチシャ</t>
    </rPh>
    <rPh sb="61" eb="62">
      <t>ミト</t>
    </rPh>
    <phoneticPr fontId="4"/>
  </si>
  <si>
    <t>　助成対象範囲（①パソコン・タブレット等各種端末機器、②キーボード・マウス等の端末機器に係る</t>
    <rPh sb="1" eb="3">
      <t>ジョセイ</t>
    </rPh>
    <rPh sb="3" eb="5">
      <t>タイショウ</t>
    </rPh>
    <rPh sb="5" eb="7">
      <t>ハンイ</t>
    </rPh>
    <rPh sb="19" eb="20">
      <t>トウ</t>
    </rPh>
    <rPh sb="20" eb="22">
      <t>カクシュ</t>
    </rPh>
    <rPh sb="22" eb="24">
      <t>タンマツ</t>
    </rPh>
    <rPh sb="24" eb="26">
      <t>キキ</t>
    </rPh>
    <rPh sb="37" eb="38">
      <t>トウ</t>
    </rPh>
    <rPh sb="39" eb="41">
      <t>タンマツ</t>
    </rPh>
    <rPh sb="41" eb="43">
      <t>キキ</t>
    </rPh>
    <rPh sb="44" eb="45">
      <t>カカ</t>
    </rPh>
    <phoneticPr fontId="4"/>
  </si>
  <si>
    <t>①交付申請２－１（学校が一括購入し、生徒に貸与した場合）</t>
    <rPh sb="1" eb="3">
      <t>コウフ</t>
    </rPh>
    <rPh sb="3" eb="5">
      <t>シンセイ</t>
    </rPh>
    <rPh sb="9" eb="11">
      <t>ガッコウ</t>
    </rPh>
    <rPh sb="12" eb="14">
      <t>イッカツ</t>
    </rPh>
    <rPh sb="14" eb="16">
      <t>コウニュウ</t>
    </rPh>
    <rPh sb="18" eb="20">
      <t>セイト</t>
    </rPh>
    <rPh sb="21" eb="23">
      <t>タイヨ</t>
    </rPh>
    <rPh sb="25" eb="27">
      <t>バアイ</t>
    </rPh>
    <phoneticPr fontId="4"/>
  </si>
  <si>
    <t>②交付申請２－２（学校が一括リース調達し、生徒に貸与した場合）</t>
    <rPh sb="1" eb="5">
      <t>コウフシンセイ</t>
    </rPh>
    <rPh sb="9" eb="11">
      <t>ガッコウ</t>
    </rPh>
    <rPh sb="12" eb="14">
      <t>イッカツ</t>
    </rPh>
    <rPh sb="17" eb="19">
      <t>チョウタツ</t>
    </rPh>
    <rPh sb="21" eb="23">
      <t>セイト</t>
    </rPh>
    <rPh sb="24" eb="26">
      <t>タイヨ</t>
    </rPh>
    <rPh sb="28" eb="30">
      <t>バアイ</t>
    </rPh>
    <phoneticPr fontId="4"/>
  </si>
  <si>
    <t>③交付申請２－３（生徒が各自で購入した場合）</t>
    <rPh sb="1" eb="5">
      <t>コウフシンセイ</t>
    </rPh>
    <rPh sb="9" eb="11">
      <t>セイト</t>
    </rPh>
    <rPh sb="19" eb="21">
      <t>バアイ</t>
    </rPh>
    <phoneticPr fontId="4"/>
  </si>
  <si>
    <t>④交付申請２－４（生徒が学校経由【指定業者含む】で購入した場合）</t>
    <rPh sb="1" eb="5">
      <t>コウフシンセイ</t>
    </rPh>
    <rPh sb="9" eb="11">
      <t>セイト</t>
    </rPh>
    <rPh sb="12" eb="14">
      <t>ガッコウ</t>
    </rPh>
    <rPh sb="14" eb="16">
      <t>ケイユ</t>
    </rPh>
    <rPh sb="17" eb="19">
      <t>シテイ</t>
    </rPh>
    <rPh sb="19" eb="21">
      <t>ギョウシャ</t>
    </rPh>
    <rPh sb="21" eb="22">
      <t>フク</t>
    </rPh>
    <rPh sb="29" eb="31">
      <t>バアイ</t>
    </rPh>
    <phoneticPr fontId="4"/>
  </si>
  <si>
    <t>基本分</t>
    <rPh sb="0" eb="3">
      <t>キホンブン</t>
    </rPh>
    <phoneticPr fontId="4"/>
  </si>
  <si>
    <t>加算分</t>
    <rPh sb="0" eb="3">
      <t>カサンブン</t>
    </rPh>
    <phoneticPr fontId="4"/>
  </si>
  <si>
    <t>申請期間①</t>
    <rPh sb="0" eb="4">
      <t>シンセイキカン</t>
    </rPh>
    <phoneticPr fontId="4"/>
  </si>
  <si>
    <t>申請期間②</t>
    <rPh sb="0" eb="4">
      <t>シンセイキカン</t>
    </rPh>
    <phoneticPr fontId="4"/>
  </si>
  <si>
    <t>リース料
総額</t>
    <rPh sb="3" eb="4">
      <t>リョウ</t>
    </rPh>
    <rPh sb="5" eb="7">
      <t>ソウガク</t>
    </rPh>
    <phoneticPr fontId="4"/>
  </si>
  <si>
    <t>交付申請１（総括表）</t>
    <rPh sb="0" eb="4">
      <t>コウフシンセイ</t>
    </rPh>
    <rPh sb="6" eb="9">
      <t>ソウカツヒョウ</t>
    </rPh>
    <phoneticPr fontId="4"/>
  </si>
  <si>
    <t>①・②いずれも該当無</t>
    <rPh sb="7" eb="9">
      <t>ガイトウ</t>
    </rPh>
    <rPh sb="9" eb="10">
      <t>ナシ</t>
    </rPh>
    <phoneticPr fontId="4"/>
  </si>
  <si>
    <t>計</t>
    <rPh sb="0" eb="1">
      <t>ケイ</t>
    </rPh>
    <phoneticPr fontId="4"/>
  </si>
  <si>
    <t>（様式第１号）</t>
    <rPh sb="1" eb="3">
      <t>ヨウシキ</t>
    </rPh>
    <rPh sb="3" eb="4">
      <t>ダイ</t>
    </rPh>
    <rPh sb="5" eb="6">
      <t>ゴウ</t>
    </rPh>
    <phoneticPr fontId="4"/>
  </si>
  <si>
    <t>　公益財団法人東京都私学財団私立高等学校端末整備費助成金交付要綱第４条の規定に基づき、下記のとおり助成金の交付申請をします。</t>
    <rPh sb="16" eb="18">
      <t>コウトウ</t>
    </rPh>
    <rPh sb="19" eb="20">
      <t>コウ</t>
    </rPh>
    <rPh sb="20" eb="22">
      <t>タンマツ</t>
    </rPh>
    <rPh sb="22" eb="24">
      <t>セイビ</t>
    </rPh>
    <rPh sb="24" eb="25">
      <t>ヒ</t>
    </rPh>
    <rPh sb="25" eb="27">
      <t>ジョセイ</t>
    </rPh>
    <rPh sb="27" eb="28">
      <t>キン</t>
    </rPh>
    <rPh sb="28" eb="30">
      <t>コウフ</t>
    </rPh>
    <rPh sb="34" eb="35">
      <t>ジョウ</t>
    </rPh>
    <phoneticPr fontId="4"/>
  </si>
  <si>
    <t>　本様式に記載した全ての端末機器は、本校における生徒の教育及び学習に使用しており、</t>
    <rPh sb="1" eb="4">
      <t>ホンヨウシキ</t>
    </rPh>
    <rPh sb="5" eb="7">
      <t>キサイ</t>
    </rPh>
    <rPh sb="9" eb="10">
      <t>スベ</t>
    </rPh>
    <rPh sb="12" eb="14">
      <t>タンマツ</t>
    </rPh>
    <rPh sb="14" eb="16">
      <t>キキ</t>
    </rPh>
    <rPh sb="18" eb="20">
      <t>ホンコウ</t>
    </rPh>
    <rPh sb="24" eb="26">
      <t>セイト</t>
    </rPh>
    <rPh sb="27" eb="29">
      <t>キョウイク</t>
    </rPh>
    <rPh sb="29" eb="30">
      <t>オヨ</t>
    </rPh>
    <rPh sb="31" eb="33">
      <t>ガクシュウ</t>
    </rPh>
    <rPh sb="34" eb="36">
      <t>シヨウ</t>
    </rPh>
    <phoneticPr fontId="4"/>
  </si>
  <si>
    <t>　その目的を達成するために必要な機能を有しているものであること。</t>
    <rPh sb="3" eb="5">
      <t>モクテキ</t>
    </rPh>
    <rPh sb="6" eb="8">
      <t>タッセイ</t>
    </rPh>
    <rPh sb="13" eb="15">
      <t>ヒツヨウ</t>
    </rPh>
    <rPh sb="16" eb="18">
      <t>キノウ</t>
    </rPh>
    <rPh sb="19" eb="20">
      <t>ユウ</t>
    </rPh>
    <phoneticPr fontId="4"/>
  </si>
  <si>
    <t>1台当たり
端末機器等
購入額
(税込)</t>
    <rPh sb="1" eb="2">
      <t>ダイ</t>
    </rPh>
    <rPh sb="2" eb="3">
      <t>ア</t>
    </rPh>
    <rPh sb="6" eb="8">
      <t>タンマツ</t>
    </rPh>
    <rPh sb="8" eb="10">
      <t>キキ</t>
    </rPh>
    <rPh sb="10" eb="11">
      <t>トウ</t>
    </rPh>
    <rPh sb="12" eb="14">
      <t>コウニュウ</t>
    </rPh>
    <rPh sb="14" eb="15">
      <t>ガク</t>
    </rPh>
    <rPh sb="17" eb="19">
      <t>ゼイコ</t>
    </rPh>
    <phoneticPr fontId="4"/>
  </si>
  <si>
    <r>
      <t xml:space="preserve">1台当たり
助成対象
経費限度額
</t>
    </r>
    <r>
      <rPr>
        <b/>
        <sz val="10"/>
        <color rgb="FFFF0000"/>
        <rFont val="ＭＳ ゴシック"/>
        <family val="3"/>
        <charset val="128"/>
      </rPr>
      <t>（Ａ)</t>
    </r>
    <rPh sb="1" eb="2">
      <t>ダイ</t>
    </rPh>
    <rPh sb="2" eb="3">
      <t>ア</t>
    </rPh>
    <rPh sb="6" eb="10">
      <t>ジョセイタイショウ</t>
    </rPh>
    <rPh sb="11" eb="13">
      <t>ケイヒ</t>
    </rPh>
    <rPh sb="13" eb="15">
      <t>ゲンド</t>
    </rPh>
    <rPh sb="15" eb="16">
      <t>ガク</t>
    </rPh>
    <phoneticPr fontId="15"/>
  </si>
  <si>
    <r>
      <t xml:space="preserve">購
入
数
</t>
    </r>
    <r>
      <rPr>
        <b/>
        <sz val="10"/>
        <color rgb="FFFF0000"/>
        <rFont val="ＭＳ ゴシック"/>
        <family val="3"/>
        <charset val="128"/>
      </rPr>
      <t>（Ｃ）</t>
    </r>
    <rPh sb="0" eb="1">
      <t>コウ</t>
    </rPh>
    <rPh sb="2" eb="3">
      <t>ニュウ</t>
    </rPh>
    <rPh sb="4" eb="5">
      <t>スウ</t>
    </rPh>
    <phoneticPr fontId="15"/>
  </si>
  <si>
    <t>②多子世帯</t>
    <rPh sb="1" eb="5">
      <t>タシセタイ</t>
    </rPh>
    <phoneticPr fontId="4"/>
  </si>
  <si>
    <r>
      <rPr>
        <b/>
        <sz val="10"/>
        <rFont val="ＭＳ ゴシック"/>
        <family val="3"/>
        <charset val="128"/>
      </rPr>
      <t xml:space="preserve">
控除額
</t>
    </r>
    <r>
      <rPr>
        <b/>
        <sz val="9"/>
        <rFont val="ＭＳ ゴシック"/>
        <family val="3"/>
        <charset val="128"/>
      </rPr>
      <t>▲30,000円</t>
    </r>
    <r>
      <rPr>
        <b/>
        <sz val="10"/>
        <rFont val="ＭＳ ゴシック"/>
        <family val="3"/>
        <charset val="128"/>
      </rPr>
      <t xml:space="preserve">
</t>
    </r>
    <r>
      <rPr>
        <b/>
        <sz val="11"/>
        <color rgb="FFFF0000"/>
        <rFont val="ＭＳ ゴシック"/>
        <family val="3"/>
        <charset val="128"/>
      </rPr>
      <t>（Ｂ）</t>
    </r>
    <rPh sb="1" eb="3">
      <t>コウジョ</t>
    </rPh>
    <rPh sb="3" eb="4">
      <t>ガク</t>
    </rPh>
    <rPh sb="12" eb="13">
      <t>エン</t>
    </rPh>
    <phoneticPr fontId="4"/>
  </si>
  <si>
    <t>助成金交付申請額</t>
    <rPh sb="0" eb="3">
      <t>ジョセイキン</t>
    </rPh>
    <rPh sb="3" eb="8">
      <t>コウフシンセイガク</t>
    </rPh>
    <phoneticPr fontId="4"/>
  </si>
  <si>
    <r>
      <t xml:space="preserve">
軽減額
</t>
    </r>
    <r>
      <rPr>
        <b/>
        <sz val="10"/>
        <color rgb="FFFF0000"/>
        <rFont val="ＭＳ ゴシック"/>
        <family val="3"/>
        <charset val="128"/>
      </rPr>
      <t>(A-B)×C</t>
    </r>
    <rPh sb="1" eb="4">
      <t>ケイゲンガク</t>
    </rPh>
    <phoneticPr fontId="4"/>
  </si>
  <si>
    <t>①所得が一定基準以下の世帯</t>
    <rPh sb="1" eb="3">
      <t>ショトク</t>
    </rPh>
    <rPh sb="4" eb="5">
      <t>イチ</t>
    </rPh>
    <rPh sb="5" eb="6">
      <t>テイ</t>
    </rPh>
    <rPh sb="6" eb="8">
      <t>キジュン</t>
    </rPh>
    <rPh sb="8" eb="10">
      <t>イカ</t>
    </rPh>
    <rPh sb="11" eb="13">
      <t>セタイ</t>
    </rPh>
    <phoneticPr fontId="4"/>
  </si>
  <si>
    <r>
      <t xml:space="preserve">軽減額合計
</t>
    </r>
    <r>
      <rPr>
        <sz val="10"/>
        <color rgb="FFFF0000"/>
        <rFont val="ＭＳ ゴシック"/>
        <family val="3"/>
        <charset val="128"/>
      </rPr>
      <t>(基本分＋加算分)</t>
    </r>
    <rPh sb="0" eb="2">
      <t>ケイゲン</t>
    </rPh>
    <rPh sb="2" eb="3">
      <t>ガク</t>
    </rPh>
    <rPh sb="3" eb="5">
      <t>ゴウケイ</t>
    </rPh>
    <rPh sb="8" eb="11">
      <t>キホンブン</t>
    </rPh>
    <rPh sb="12" eb="15">
      <t>カサンブン</t>
    </rPh>
    <phoneticPr fontId="4"/>
  </si>
  <si>
    <t>　</t>
    <phoneticPr fontId="4"/>
  </si>
  <si>
    <t>軽減額</t>
    <rPh sb="0" eb="3">
      <t>ケイゲンガク</t>
    </rPh>
    <phoneticPr fontId="4"/>
  </si>
  <si>
    <t>（Ａ)</t>
    <phoneticPr fontId="4"/>
  </si>
  <si>
    <t>１台当たり
助成対象
経費限度額</t>
    <rPh sb="1" eb="2">
      <t>ダイ</t>
    </rPh>
    <rPh sb="2" eb="3">
      <t>ア</t>
    </rPh>
    <rPh sb="6" eb="10">
      <t>ジョセイタイショウ</t>
    </rPh>
    <rPh sb="11" eb="13">
      <t>ケイヒ</t>
    </rPh>
    <rPh sb="13" eb="15">
      <t>ゲンド</t>
    </rPh>
    <rPh sb="15" eb="16">
      <t>ガク</t>
    </rPh>
    <phoneticPr fontId="15"/>
  </si>
  <si>
    <t>（Ｂ）</t>
    <phoneticPr fontId="4"/>
  </si>
  <si>
    <t>控除額
▲30,000円</t>
    <rPh sb="0" eb="2">
      <t>コウジョ</t>
    </rPh>
    <rPh sb="2" eb="3">
      <t>ガク</t>
    </rPh>
    <rPh sb="11" eb="12">
      <t>エン</t>
    </rPh>
    <phoneticPr fontId="4"/>
  </si>
  <si>
    <t>（Ａ－Ｂ）</t>
    <phoneticPr fontId="4"/>
  </si>
  <si>
    <t>①所得が一定
基準以下の世帯</t>
    <rPh sb="1" eb="3">
      <t>ショトク</t>
    </rPh>
    <rPh sb="4" eb="6">
      <t>イッテイ</t>
    </rPh>
    <rPh sb="7" eb="9">
      <t>キジュン</t>
    </rPh>
    <rPh sb="9" eb="11">
      <t>イカ</t>
    </rPh>
    <rPh sb="12" eb="14">
      <t>セタイ</t>
    </rPh>
    <phoneticPr fontId="4"/>
  </si>
  <si>
    <t>助成金交付申請額</t>
    <rPh sb="0" eb="3">
      <t>ジョセイキン</t>
    </rPh>
    <rPh sb="3" eb="8">
      <t>コウフシンセイガク</t>
    </rPh>
    <phoneticPr fontId="4"/>
  </si>
  <si>
    <r>
      <t xml:space="preserve">軽減額合計
</t>
    </r>
    <r>
      <rPr>
        <sz val="9"/>
        <color rgb="FFFF0000"/>
        <rFont val="ＭＳ ゴシック"/>
        <family val="3"/>
        <charset val="128"/>
      </rPr>
      <t>(基本分＋加算分)</t>
    </r>
    <rPh sb="0" eb="2">
      <t>ケイゲン</t>
    </rPh>
    <rPh sb="2" eb="3">
      <t>ガク</t>
    </rPh>
    <rPh sb="3" eb="5">
      <t>ゴウケイ</t>
    </rPh>
    <rPh sb="8" eb="11">
      <t>キホンブン</t>
    </rPh>
    <rPh sb="12" eb="15">
      <t>カサンブン</t>
    </rPh>
    <phoneticPr fontId="4"/>
  </si>
  <si>
    <t>（Ａ）</t>
    <phoneticPr fontId="4"/>
  </si>
  <si>
    <t>リース
台数</t>
    <rPh sb="4" eb="6">
      <t>ダイスウ</t>
    </rPh>
    <phoneticPr fontId="4"/>
  </si>
  <si>
    <r>
      <t xml:space="preserve">リース料
</t>
    </r>
    <r>
      <rPr>
        <sz val="9"/>
        <rFont val="ＭＳ ゴシック"/>
        <family val="3"/>
        <charset val="128"/>
      </rPr>
      <t>(本年度支払分)</t>
    </r>
    <rPh sb="3" eb="4">
      <t>リョウ</t>
    </rPh>
    <rPh sb="6" eb="9">
      <t>ホンネンド</t>
    </rPh>
    <rPh sb="9" eb="11">
      <t>シハライ</t>
    </rPh>
    <rPh sb="11" eb="12">
      <t>ブン</t>
    </rPh>
    <phoneticPr fontId="4"/>
  </si>
  <si>
    <t>(C)=A/B</t>
    <phoneticPr fontId="4"/>
  </si>
  <si>
    <t>1台当たり
端末機器等
リース額</t>
    <rPh sb="1" eb="2">
      <t>ダイ</t>
    </rPh>
    <rPh sb="2" eb="3">
      <t>ア</t>
    </rPh>
    <rPh sb="6" eb="10">
      <t>タンマツキキ</t>
    </rPh>
    <rPh sb="10" eb="11">
      <t>トウ</t>
    </rPh>
    <rPh sb="15" eb="16">
      <t>ガク</t>
    </rPh>
    <phoneticPr fontId="15"/>
  </si>
  <si>
    <t>（Ｄ）</t>
    <phoneticPr fontId="4"/>
  </si>
  <si>
    <t>（Ｅ）</t>
    <phoneticPr fontId="4"/>
  </si>
  <si>
    <t>1台当たり
助成対象
経費限度額</t>
    <rPh sb="1" eb="2">
      <t>ダイ</t>
    </rPh>
    <rPh sb="2" eb="3">
      <t>ア</t>
    </rPh>
    <rPh sb="6" eb="10">
      <t>ジョセイタイショウ</t>
    </rPh>
    <rPh sb="11" eb="13">
      <t>ケイヒ</t>
    </rPh>
    <rPh sb="13" eb="15">
      <t>ゲンド</t>
    </rPh>
    <rPh sb="15" eb="16">
      <t>ガク</t>
    </rPh>
    <phoneticPr fontId="15"/>
  </si>
  <si>
    <t>学校負担額</t>
    <rPh sb="0" eb="2">
      <t>ガッコウ</t>
    </rPh>
    <rPh sb="2" eb="4">
      <t>フタン</t>
    </rPh>
    <rPh sb="4" eb="5">
      <t>ガク</t>
    </rPh>
    <phoneticPr fontId="15"/>
  </si>
  <si>
    <t>(F)=(D-E)×B</t>
    <phoneticPr fontId="4"/>
  </si>
  <si>
    <t>有償貸与料</t>
    <rPh sb="0" eb="2">
      <t>ユウショウ</t>
    </rPh>
    <rPh sb="2" eb="4">
      <t>タイヨ</t>
    </rPh>
    <rPh sb="4" eb="5">
      <t>リョウ</t>
    </rPh>
    <phoneticPr fontId="4"/>
  </si>
  <si>
    <t>(Ｇ)</t>
    <phoneticPr fontId="4"/>
  </si>
  <si>
    <t>(F-G)</t>
    <phoneticPr fontId="4"/>
  </si>
  <si>
    <t>（Ｂ）</t>
    <phoneticPr fontId="4"/>
  </si>
  <si>
    <t>（Ｃ)</t>
    <phoneticPr fontId="4"/>
  </si>
  <si>
    <t>(D)=(A-B)＊C</t>
    <phoneticPr fontId="4"/>
  </si>
  <si>
    <t>（Ｅ)</t>
    <phoneticPr fontId="4"/>
  </si>
  <si>
    <t>(Ｄ-Ｅ)</t>
    <phoneticPr fontId="4"/>
  </si>
  <si>
    <t>購入数</t>
    <rPh sb="0" eb="2">
      <t>コウニュウ</t>
    </rPh>
    <rPh sb="2" eb="3">
      <t>スウ</t>
    </rPh>
    <phoneticPr fontId="15"/>
  </si>
  <si>
    <t>　　また、当該生徒に対して、３０,０００円の負担軽減を確実に行ったこと。</t>
    <phoneticPr fontId="4"/>
  </si>
  <si>
    <t>　　その世帯状況を適切に確認したこと。また、当該生徒に対して、１５,０００円の負担軽減を確実に行ったこと。</t>
    <rPh sb="4" eb="6">
      <t>セタイ</t>
    </rPh>
    <rPh sb="6" eb="8">
      <t>ジョウキョウ</t>
    </rPh>
    <rPh sb="9" eb="11">
      <t>テキセツ</t>
    </rPh>
    <rPh sb="12" eb="14">
      <t>カクニン</t>
    </rPh>
    <phoneticPr fontId="4"/>
  </si>
  <si>
    <t>　　また、当該生徒に対して、３０，０００円の負担軽減を確実に行ったこと。</t>
    <phoneticPr fontId="4"/>
  </si>
  <si>
    <t>　　公的な書類に基づき、その世帯所得状況を適切に確認したこと。</t>
    <rPh sb="14" eb="16">
      <t>セタイ</t>
    </rPh>
    <rPh sb="16" eb="20">
      <t>ショトクジョウキョウ</t>
    </rPh>
    <rPh sb="21" eb="23">
      <t>テキセツ</t>
    </rPh>
    <rPh sb="24" eb="26">
      <t>カクニン</t>
    </rPh>
    <phoneticPr fontId="4"/>
  </si>
  <si>
    <t>　助成申請の対象とする全ての新入生（又はその保護者）から、端末機器購入額が確認できる領収書等を漏れなく徴取し、</t>
    <rPh sb="1" eb="5">
      <t>ジョセイシンセイ</t>
    </rPh>
    <rPh sb="6" eb="8">
      <t>タイショウ</t>
    </rPh>
    <rPh sb="11" eb="12">
      <t>スベ</t>
    </rPh>
    <rPh sb="14" eb="17">
      <t>シンニュウセイ</t>
    </rPh>
    <rPh sb="18" eb="19">
      <t>マタ</t>
    </rPh>
    <rPh sb="22" eb="25">
      <t>ホゴシャ</t>
    </rPh>
    <rPh sb="29" eb="31">
      <t>タンマツ</t>
    </rPh>
    <rPh sb="31" eb="33">
      <t>キキ</t>
    </rPh>
    <rPh sb="33" eb="36">
      <t>コウニュウガク</t>
    </rPh>
    <rPh sb="37" eb="39">
      <t>カクニン</t>
    </rPh>
    <rPh sb="42" eb="46">
      <t>リョウシュウショトウ</t>
    </rPh>
    <rPh sb="47" eb="48">
      <t>モ</t>
    </rPh>
    <rPh sb="51" eb="53">
      <t>チョウシュ</t>
    </rPh>
    <phoneticPr fontId="4"/>
  </si>
  <si>
    <r>
      <t>　</t>
    </r>
    <r>
      <rPr>
        <b/>
        <u/>
        <sz val="11"/>
        <rFont val="HGS創英角ｺﾞｼｯｸUB"/>
        <family val="3"/>
        <charset val="128"/>
      </rPr>
      <t>①所得が一定基準以下の世帯に係る学校の追加負担軽減額</t>
    </r>
    <r>
      <rPr>
        <sz val="11"/>
        <rFont val="ＭＳ ゴシック"/>
        <family val="3"/>
        <charset val="128"/>
      </rPr>
      <t>に関し、該当する全ての新入生について、課税証明書等の</t>
    </r>
    <rPh sb="2" eb="4">
      <t>ショトク</t>
    </rPh>
    <rPh sb="5" eb="7">
      <t>イッテイ</t>
    </rPh>
    <rPh sb="7" eb="9">
      <t>キジュン</t>
    </rPh>
    <rPh sb="9" eb="11">
      <t>イカ</t>
    </rPh>
    <rPh sb="12" eb="14">
      <t>セタイ</t>
    </rPh>
    <rPh sb="15" eb="16">
      <t>カカ</t>
    </rPh>
    <rPh sb="17" eb="19">
      <t>ガッコウ</t>
    </rPh>
    <rPh sb="20" eb="22">
      <t>ツイカ</t>
    </rPh>
    <rPh sb="22" eb="24">
      <t>フタン</t>
    </rPh>
    <rPh sb="24" eb="26">
      <t>ケイゲン</t>
    </rPh>
    <rPh sb="26" eb="27">
      <t>ガク</t>
    </rPh>
    <rPh sb="28" eb="29">
      <t>カン</t>
    </rPh>
    <rPh sb="31" eb="33">
      <t>ガイトウ</t>
    </rPh>
    <rPh sb="35" eb="36">
      <t>スベ</t>
    </rPh>
    <rPh sb="38" eb="41">
      <t>シンニュウセイ</t>
    </rPh>
    <rPh sb="46" eb="51">
      <t>カゼイショウメイショ</t>
    </rPh>
    <rPh sb="51" eb="52">
      <t>トウ</t>
    </rPh>
    <phoneticPr fontId="4"/>
  </si>
  <si>
    <r>
      <t>　</t>
    </r>
    <r>
      <rPr>
        <b/>
        <u/>
        <sz val="11"/>
        <rFont val="HGP創英角ｺﾞｼｯｸUB"/>
        <family val="3"/>
        <charset val="128"/>
      </rPr>
      <t>②多子世帯に係る学校の追加負担軽減額</t>
    </r>
    <r>
      <rPr>
        <sz val="11"/>
        <rFont val="ＭＳ ゴシック"/>
        <family val="3"/>
        <charset val="128"/>
      </rPr>
      <t>に関し、該当する全ての新入生について、住民票等の公的な書類に基づき、</t>
    </r>
    <rPh sb="2" eb="4">
      <t>タシ</t>
    </rPh>
    <rPh sb="4" eb="6">
      <t>セタイ</t>
    </rPh>
    <rPh sb="7" eb="8">
      <t>カカ</t>
    </rPh>
    <rPh sb="9" eb="11">
      <t>ガッコウ</t>
    </rPh>
    <rPh sb="12" eb="14">
      <t>ツイカ</t>
    </rPh>
    <rPh sb="14" eb="16">
      <t>フタン</t>
    </rPh>
    <rPh sb="16" eb="18">
      <t>ケイゲン</t>
    </rPh>
    <rPh sb="18" eb="19">
      <t>ガク</t>
    </rPh>
    <rPh sb="20" eb="21">
      <t>カン</t>
    </rPh>
    <rPh sb="23" eb="25">
      <t>ガイトウ</t>
    </rPh>
    <rPh sb="27" eb="28">
      <t>スベ</t>
    </rPh>
    <rPh sb="30" eb="33">
      <t>シンニュウセイ</t>
    </rPh>
    <rPh sb="38" eb="41">
      <t>ジュウミンヒョウ</t>
    </rPh>
    <rPh sb="41" eb="42">
      <t>トウ</t>
    </rPh>
    <rPh sb="43" eb="45">
      <t>コウテキ</t>
    </rPh>
    <rPh sb="46" eb="48">
      <t>ショルイ</t>
    </rPh>
    <rPh sb="49" eb="50">
      <t>モト</t>
    </rPh>
    <phoneticPr fontId="4"/>
  </si>
  <si>
    <r>
      <t>交付申請２-２</t>
    </r>
    <r>
      <rPr>
        <b/>
        <sz val="12"/>
        <rFont val="BIZ UDゴシック"/>
        <family val="3"/>
        <charset val="128"/>
      </rPr>
      <t>（学校が一括リース調達した場合）</t>
    </r>
    <rPh sb="0" eb="2">
      <t>コウフ</t>
    </rPh>
    <rPh sb="2" eb="4">
      <t>シンセイ</t>
    </rPh>
    <rPh sb="8" eb="10">
      <t>ガッコウ</t>
    </rPh>
    <rPh sb="11" eb="13">
      <t>イッカツ</t>
    </rPh>
    <rPh sb="16" eb="18">
      <t>チョウタツ</t>
    </rPh>
    <rPh sb="20" eb="22">
      <t>バアイ</t>
    </rPh>
    <phoneticPr fontId="4"/>
  </si>
  <si>
    <r>
      <t>交付申請２-１</t>
    </r>
    <r>
      <rPr>
        <b/>
        <sz val="12"/>
        <rFont val="BIZ UDゴシック"/>
        <family val="3"/>
        <charset val="128"/>
      </rPr>
      <t>（学校が一括購入した場合）</t>
    </r>
    <rPh sb="0" eb="2">
      <t>コウフ</t>
    </rPh>
    <rPh sb="2" eb="4">
      <t>シンセイ</t>
    </rPh>
    <rPh sb="8" eb="10">
      <t>ガッコウ</t>
    </rPh>
    <rPh sb="11" eb="13">
      <t>イッカツ</t>
    </rPh>
    <rPh sb="13" eb="15">
      <t>コウニュウ</t>
    </rPh>
    <rPh sb="17" eb="19">
      <t>バアイ</t>
    </rPh>
    <phoneticPr fontId="4"/>
  </si>
  <si>
    <r>
      <rPr>
        <b/>
        <sz val="14"/>
        <rFont val="BIZ UDゴシック"/>
        <family val="3"/>
        <charset val="128"/>
      </rPr>
      <t>交付申請２-３</t>
    </r>
    <r>
      <rPr>
        <b/>
        <sz val="12"/>
        <rFont val="BIZ UDゴシック"/>
        <family val="3"/>
        <charset val="128"/>
      </rPr>
      <t>（生徒が各自で購入した場合）</t>
    </r>
    <rPh sb="0" eb="2">
      <t>コウフ</t>
    </rPh>
    <rPh sb="2" eb="4">
      <t>シンセイ</t>
    </rPh>
    <rPh sb="8" eb="10">
      <t>セイト</t>
    </rPh>
    <rPh sb="11" eb="13">
      <t>カクジ</t>
    </rPh>
    <rPh sb="14" eb="16">
      <t>コウニュウ</t>
    </rPh>
    <rPh sb="18" eb="20">
      <t>バアイ</t>
    </rPh>
    <phoneticPr fontId="4"/>
  </si>
  <si>
    <r>
      <t>交付申請２-４</t>
    </r>
    <r>
      <rPr>
        <b/>
        <sz val="12"/>
        <rFont val="BIZ UDゴシック"/>
        <family val="3"/>
        <charset val="128"/>
      </rPr>
      <t>（生徒が学校経由で購入した場合）</t>
    </r>
    <rPh sb="0" eb="4">
      <t>コウフシンセイ</t>
    </rPh>
    <rPh sb="8" eb="10">
      <t>セイト</t>
    </rPh>
    <rPh sb="11" eb="13">
      <t>ガッコウ</t>
    </rPh>
    <rPh sb="13" eb="15">
      <t>ケイユ</t>
    </rPh>
    <rPh sb="16" eb="18">
      <t>コウニュウ</t>
    </rPh>
    <rPh sb="20" eb="22">
      <t>バアイ</t>
    </rPh>
    <phoneticPr fontId="4"/>
  </si>
  <si>
    <r>
      <t>申請期間</t>
    </r>
    <r>
      <rPr>
        <sz val="14"/>
        <color rgb="FFFF0000"/>
        <rFont val="HGPｺﾞｼｯｸM"/>
        <family val="3"/>
        <charset val="128"/>
      </rPr>
      <t>①</t>
    </r>
    <r>
      <rPr>
        <sz val="14"/>
        <rFont val="HGPｺﾞｼｯｸM"/>
        <family val="3"/>
        <charset val="128"/>
      </rPr>
      <t>基本分</t>
    </r>
    <rPh sb="0" eb="4">
      <t>シンセイキカン</t>
    </rPh>
    <rPh sb="5" eb="8">
      <t>キホンブン</t>
    </rPh>
    <phoneticPr fontId="4"/>
  </si>
  <si>
    <r>
      <t>申請期間</t>
    </r>
    <r>
      <rPr>
        <sz val="14"/>
        <color rgb="FFFF0000"/>
        <rFont val="HGPｺﾞｼｯｸM"/>
        <family val="3"/>
        <charset val="128"/>
      </rPr>
      <t>②</t>
    </r>
    <r>
      <rPr>
        <sz val="14"/>
        <rFont val="HGPｺﾞｼｯｸM"/>
        <family val="3"/>
        <charset val="128"/>
      </rPr>
      <t>加算分</t>
    </r>
    <rPh sb="0" eb="4">
      <t>シンセイキカン</t>
    </rPh>
    <rPh sb="5" eb="7">
      <t>カサン</t>
    </rPh>
    <rPh sb="7" eb="8">
      <t>ブン</t>
    </rPh>
    <phoneticPr fontId="4"/>
  </si>
  <si>
    <r>
      <t>申請期間</t>
    </r>
    <r>
      <rPr>
        <sz val="14"/>
        <color rgb="FFFF0000"/>
        <rFont val="HGPｺﾞｼｯｸM"/>
        <family val="3"/>
        <charset val="128"/>
      </rPr>
      <t>②</t>
    </r>
    <r>
      <rPr>
        <sz val="14"/>
        <rFont val="HGPｺﾞｼｯｸM"/>
        <family val="3"/>
        <charset val="128"/>
      </rPr>
      <t>基本分</t>
    </r>
    <rPh sb="0" eb="4">
      <t>シンセイキカン</t>
    </rPh>
    <rPh sb="5" eb="8">
      <t>キホンブン</t>
    </rPh>
    <phoneticPr fontId="4"/>
  </si>
  <si>
    <t>設置者名</t>
    <rPh sb="0" eb="3">
      <t>セッチシャ</t>
    </rPh>
    <rPh sb="3" eb="4">
      <t>メイ</t>
    </rPh>
    <phoneticPr fontId="4"/>
  </si>
  <si>
    <t>(緊急連絡先）</t>
    <rPh sb="1" eb="3">
      <t>キンキュウ</t>
    </rPh>
    <rPh sb="3" eb="6">
      <t>レンラクサキ</t>
    </rPh>
    <phoneticPr fontId="4"/>
  </si>
  <si>
    <t>（事務担当者連絡先）</t>
    <rPh sb="1" eb="3">
      <t>ジム</t>
    </rPh>
    <rPh sb="3" eb="6">
      <t>タントウシャ</t>
    </rPh>
    <rPh sb="6" eb="9">
      <t>レンラクサキ</t>
    </rPh>
    <phoneticPr fontId="4"/>
  </si>
  <si>
    <t>学校番号</t>
    <rPh sb="0" eb="4">
      <t>ガッコウバンゴウ</t>
    </rPh>
    <phoneticPr fontId="4"/>
  </si>
  <si>
    <t>学校番号</t>
    <rPh sb="0" eb="2">
      <t>ガッコウ</t>
    </rPh>
    <rPh sb="2" eb="4">
      <t>バンゴウ</t>
    </rPh>
    <phoneticPr fontId="4"/>
  </si>
  <si>
    <t>設置者所在地</t>
    <rPh sb="0" eb="3">
      <t>セッチシャ</t>
    </rPh>
    <rPh sb="3" eb="6">
      <t>ショザイチ</t>
    </rPh>
    <phoneticPr fontId="4"/>
  </si>
  <si>
    <t>学校番号</t>
    <rPh sb="0" eb="4">
      <t>ガッコウバンゴウ</t>
    </rPh>
    <phoneticPr fontId="4"/>
  </si>
  <si>
    <t>加算分</t>
    <rPh sb="0" eb="2">
      <t>カサン</t>
    </rPh>
    <rPh sb="2" eb="3">
      <t>ブン</t>
    </rPh>
    <phoneticPr fontId="4"/>
  </si>
  <si>
    <t>基本分</t>
    <rPh sb="0" eb="3">
      <t>キホンブン</t>
    </rPh>
    <phoneticPr fontId="4"/>
  </si>
  <si>
    <t>理事長名</t>
    <rPh sb="0" eb="3">
      <t>リジチョウ</t>
    </rPh>
    <rPh sb="3" eb="4">
      <t>メイ</t>
    </rPh>
    <phoneticPr fontId="4"/>
  </si>
  <si>
    <r>
      <t>申請期間</t>
    </r>
    <r>
      <rPr>
        <sz val="12"/>
        <color rgb="FFFF0000"/>
        <rFont val="HGPｺﾞｼｯｸM"/>
        <family val="3"/>
        <charset val="128"/>
      </rPr>
      <t>①</t>
    </r>
    <r>
      <rPr>
        <sz val="12"/>
        <rFont val="HGPｺﾞｼｯｸM"/>
        <family val="3"/>
        <charset val="128"/>
      </rPr>
      <t>基本分</t>
    </r>
    <rPh sb="0" eb="4">
      <t>シンセイキカン</t>
    </rPh>
    <rPh sb="5" eb="8">
      <t>キホンブン</t>
    </rPh>
    <phoneticPr fontId="4"/>
  </si>
  <si>
    <r>
      <t>申請期間</t>
    </r>
    <r>
      <rPr>
        <sz val="12"/>
        <color rgb="FFFF0000"/>
        <rFont val="HGPｺﾞｼｯｸM"/>
        <family val="3"/>
        <charset val="128"/>
      </rPr>
      <t>②</t>
    </r>
    <r>
      <rPr>
        <sz val="12"/>
        <color theme="1"/>
        <rFont val="HGPｺﾞｼｯｸM"/>
        <family val="3"/>
        <charset val="128"/>
      </rPr>
      <t>基本</t>
    </r>
    <r>
      <rPr>
        <sz val="12"/>
        <rFont val="HGPｺﾞｼｯｸM"/>
        <family val="3"/>
        <charset val="128"/>
      </rPr>
      <t>分</t>
    </r>
    <rPh sb="0" eb="4">
      <t>シンセイキカン</t>
    </rPh>
    <rPh sb="5" eb="7">
      <t>キホン</t>
    </rPh>
    <rPh sb="7" eb="8">
      <t>ブン</t>
    </rPh>
    <phoneticPr fontId="4"/>
  </si>
  <si>
    <r>
      <t>　</t>
    </r>
    <r>
      <rPr>
        <b/>
        <u/>
        <sz val="11"/>
        <rFont val="HGP創英角ｺﾞｼｯｸUB"/>
        <family val="3"/>
        <charset val="128"/>
      </rPr>
      <t>以外の品目</t>
    </r>
    <r>
      <rPr>
        <sz val="11"/>
        <rFont val="ＭＳ ゴシック"/>
        <family val="3"/>
        <charset val="128"/>
      </rPr>
      <t>について、上記の端末機器購入額に</t>
    </r>
    <r>
      <rPr>
        <b/>
        <u/>
        <sz val="11"/>
        <rFont val="HGS創英角ｺﾞｼｯｸUB"/>
        <family val="3"/>
        <charset val="128"/>
      </rPr>
      <t>含まれていない</t>
    </r>
    <r>
      <rPr>
        <sz val="11"/>
        <rFont val="ＭＳ ゴシック"/>
        <family val="3"/>
        <charset val="128"/>
      </rPr>
      <t>こと。</t>
    </r>
    <rPh sb="1" eb="3">
      <t>イガイ</t>
    </rPh>
    <rPh sb="4" eb="6">
      <t>ヒンモク</t>
    </rPh>
    <rPh sb="11" eb="13">
      <t>ジョウキ</t>
    </rPh>
    <rPh sb="14" eb="16">
      <t>タンマツ</t>
    </rPh>
    <rPh sb="16" eb="21">
      <t>キキコウニュウガク</t>
    </rPh>
    <rPh sb="22" eb="23">
      <t>フク</t>
    </rPh>
    <phoneticPr fontId="4"/>
  </si>
  <si>
    <t>　③端末機器購入時に設定した、使用する生徒の在学期間中の保守・保証料、④その他特に必要と認められる経費）</t>
    <rPh sb="2" eb="4">
      <t>タンマツ</t>
    </rPh>
    <rPh sb="4" eb="6">
      <t>キキ</t>
    </rPh>
    <rPh sb="6" eb="9">
      <t>コウニュウジ</t>
    </rPh>
    <rPh sb="10" eb="12">
      <t>セッテイ</t>
    </rPh>
    <rPh sb="15" eb="17">
      <t>シヨウ</t>
    </rPh>
    <rPh sb="19" eb="21">
      <t>セイト</t>
    </rPh>
    <rPh sb="22" eb="27">
      <t>ザイガクキカンチュウ</t>
    </rPh>
    <rPh sb="28" eb="30">
      <t>ホシュ</t>
    </rPh>
    <rPh sb="31" eb="34">
      <t>ホショウリョウ</t>
    </rPh>
    <rPh sb="38" eb="39">
      <t>ホカ</t>
    </rPh>
    <rPh sb="39" eb="40">
      <t>トク</t>
    </rPh>
    <rPh sb="41" eb="43">
      <t>ヒツヨウ</t>
    </rPh>
    <rPh sb="44" eb="45">
      <t>ミト</t>
    </rPh>
    <rPh sb="49" eb="51">
      <t>ケイヒ</t>
    </rPh>
    <phoneticPr fontId="4"/>
  </si>
  <si>
    <r>
      <t>　必要と認められる経費）</t>
    </r>
    <r>
      <rPr>
        <b/>
        <u/>
        <sz val="11"/>
        <rFont val="HGS創英角ｺﾞｼｯｸUB"/>
        <family val="3"/>
        <charset val="128"/>
      </rPr>
      <t>以外の品目</t>
    </r>
    <r>
      <rPr>
        <sz val="11"/>
        <rFont val="ＭＳ ゴシック"/>
        <family val="3"/>
        <charset val="128"/>
      </rPr>
      <t>について、上記の端末機器リース金額に</t>
    </r>
    <r>
      <rPr>
        <b/>
        <u/>
        <sz val="11"/>
        <rFont val="HGS創英角ｺﾞｼｯｸUB"/>
        <family val="3"/>
        <charset val="128"/>
      </rPr>
      <t>含まれていない</t>
    </r>
    <r>
      <rPr>
        <sz val="11"/>
        <rFont val="ＭＳ ゴシック"/>
        <family val="3"/>
        <charset val="128"/>
      </rPr>
      <t>こと。</t>
    </r>
    <rPh sb="22" eb="24">
      <t>ジョウキ</t>
    </rPh>
    <rPh sb="25" eb="27">
      <t>タンマツ</t>
    </rPh>
    <rPh sb="27" eb="29">
      <t>キキ</t>
    </rPh>
    <rPh sb="32" eb="34">
      <t>キンガク</t>
    </rPh>
    <rPh sb="35" eb="36">
      <t>フク</t>
    </rPh>
    <phoneticPr fontId="4"/>
  </si>
  <si>
    <t xml:space="preserve">  各種周辺機器、③端末機器購入時に設定した、使用する生徒の在学期間中の保守・保証料、④その他特に</t>
    <phoneticPr fontId="4"/>
  </si>
  <si>
    <t>　③端末機器購入時に設定した、使用する生徒の在学期間中の保守・保証料、④その他特に必要と認められる経費）</t>
    <rPh sb="2" eb="4">
      <t>タンマツ</t>
    </rPh>
    <rPh sb="4" eb="6">
      <t>キキ</t>
    </rPh>
    <rPh sb="6" eb="8">
      <t>コウニュウ</t>
    </rPh>
    <rPh sb="8" eb="9">
      <t>ジ</t>
    </rPh>
    <rPh sb="10" eb="12">
      <t>セッテイ</t>
    </rPh>
    <rPh sb="15" eb="17">
      <t>シヨウ</t>
    </rPh>
    <rPh sb="19" eb="21">
      <t>セイト</t>
    </rPh>
    <rPh sb="22" eb="24">
      <t>ザイガク</t>
    </rPh>
    <rPh sb="24" eb="26">
      <t>キカン</t>
    </rPh>
    <rPh sb="26" eb="27">
      <t>チュウ</t>
    </rPh>
    <rPh sb="28" eb="30">
      <t>ホシュ</t>
    </rPh>
    <rPh sb="31" eb="34">
      <t>ホショウリョウ</t>
    </rPh>
    <phoneticPr fontId="4"/>
  </si>
  <si>
    <r>
      <t>申請期間</t>
    </r>
    <r>
      <rPr>
        <sz val="12"/>
        <color rgb="FFFF0000"/>
        <rFont val="HGPｺﾞｼｯｸM"/>
        <family val="3"/>
        <charset val="128"/>
      </rPr>
      <t>②</t>
    </r>
    <r>
      <rPr>
        <sz val="12"/>
        <color theme="1"/>
        <rFont val="HGPｺﾞｼｯｸM"/>
        <family val="3"/>
        <charset val="128"/>
      </rPr>
      <t>加算</t>
    </r>
    <r>
      <rPr>
        <sz val="12"/>
        <rFont val="HGPｺﾞｼｯｸM"/>
        <family val="3"/>
        <charset val="128"/>
      </rPr>
      <t>分</t>
    </r>
    <rPh sb="0" eb="4">
      <t>シンセイキカン</t>
    </rPh>
    <rPh sb="5" eb="7">
      <t>カサン</t>
    </rPh>
    <rPh sb="7" eb="8">
      <t>ブン</t>
    </rPh>
    <phoneticPr fontId="4"/>
  </si>
  <si>
    <r>
      <t>申請期間</t>
    </r>
    <r>
      <rPr>
        <sz val="12"/>
        <color rgb="FFFF0000"/>
        <rFont val="HGPｺﾞｼｯｸM"/>
        <family val="3"/>
        <charset val="128"/>
      </rPr>
      <t>②</t>
    </r>
    <r>
      <rPr>
        <sz val="12"/>
        <rFont val="HGPｺﾞｼｯｸM"/>
        <family val="3"/>
        <charset val="128"/>
      </rPr>
      <t>基本分</t>
    </r>
    <rPh sb="0" eb="4">
      <t>シンセイキカン</t>
    </rPh>
    <rPh sb="5" eb="8">
      <t>キホンブン</t>
    </rPh>
    <phoneticPr fontId="4"/>
  </si>
  <si>
    <t>法人番号(設置者番号)</t>
    <rPh sb="0" eb="4">
      <t>ホウジンバンゴウ</t>
    </rPh>
    <rPh sb="5" eb="8">
      <t>セッチシャ</t>
    </rPh>
    <rPh sb="8" eb="10">
      <t>バンゴウ</t>
    </rPh>
    <phoneticPr fontId="4"/>
  </si>
  <si>
    <t>学校が実施する、生徒(保護者)の端末購入等費用への負担軽減の金額</t>
    <rPh sb="0" eb="2">
      <t>ガッコウ</t>
    </rPh>
    <rPh sb="3" eb="5">
      <t>ジッシ</t>
    </rPh>
    <rPh sb="8" eb="10">
      <t>セイト</t>
    </rPh>
    <rPh sb="11" eb="14">
      <t>ホゴシャ</t>
    </rPh>
    <rPh sb="16" eb="21">
      <t>タンマツコウニュウトウ</t>
    </rPh>
    <rPh sb="21" eb="23">
      <t>ヒヨウ</t>
    </rPh>
    <rPh sb="25" eb="27">
      <t>フタン</t>
    </rPh>
    <rPh sb="27" eb="29">
      <t>ケイゲン</t>
    </rPh>
    <rPh sb="30" eb="32">
      <t>キンガク</t>
    </rPh>
    <phoneticPr fontId="4"/>
  </si>
  <si>
    <t>学校が実施する、生徒(保護者)の端末購入等費用への負担軽減の金額</t>
    <rPh sb="0" eb="2">
      <t>ガッコウ</t>
    </rPh>
    <rPh sb="3" eb="5">
      <t>ジッシ</t>
    </rPh>
    <rPh sb="8" eb="10">
      <t>セイト</t>
    </rPh>
    <rPh sb="11" eb="14">
      <t>ホゴシャ</t>
    </rPh>
    <rPh sb="16" eb="18">
      <t>タンマツ</t>
    </rPh>
    <rPh sb="18" eb="20">
      <t>コウニュウ</t>
    </rPh>
    <rPh sb="20" eb="21">
      <t>トウ</t>
    </rPh>
    <rPh sb="21" eb="23">
      <t>ヒヨウ</t>
    </rPh>
    <rPh sb="25" eb="27">
      <t>フタン</t>
    </rPh>
    <rPh sb="27" eb="29">
      <t>ケイゲン</t>
    </rPh>
    <rPh sb="30" eb="32">
      <t>キンガク</t>
    </rPh>
    <phoneticPr fontId="4"/>
  </si>
  <si>
    <t>　</t>
  </si>
  <si>
    <t>令和</t>
    <rPh sb="0" eb="2">
      <t>レイワ</t>
    </rPh>
    <phoneticPr fontId="4"/>
  </si>
  <si>
    <t>私立高等学校新入生端末整備費助成事業</t>
    <rPh sb="0" eb="2">
      <t>シリツ</t>
    </rPh>
    <rPh sb="2" eb="6">
      <t>コウトウガッコウ</t>
    </rPh>
    <rPh sb="6" eb="9">
      <t>シンニュウセイ</t>
    </rPh>
    <rPh sb="9" eb="11">
      <t>タンマツ</t>
    </rPh>
    <rPh sb="11" eb="14">
      <t>セイビヒ</t>
    </rPh>
    <rPh sb="14" eb="18">
      <t>ジョセイジギョウ</t>
    </rPh>
    <phoneticPr fontId="4"/>
  </si>
  <si>
    <t>交付申請書様式記入例について</t>
    <rPh sb="0" eb="2">
      <t>コウフ</t>
    </rPh>
    <rPh sb="2" eb="5">
      <t>シンセイショ</t>
    </rPh>
    <rPh sb="5" eb="7">
      <t>ヨウシキ</t>
    </rPh>
    <rPh sb="7" eb="9">
      <t>キニュウ</t>
    </rPh>
    <rPh sb="9" eb="10">
      <t>レイ</t>
    </rPh>
    <phoneticPr fontId="4"/>
  </si>
  <si>
    <t>○各書類の記入例において、囲みの色は下記を表しています。</t>
    <rPh sb="1" eb="2">
      <t>カク</t>
    </rPh>
    <rPh sb="2" eb="4">
      <t>ショルイ</t>
    </rPh>
    <rPh sb="5" eb="8">
      <t>キニュウレイ</t>
    </rPh>
    <rPh sb="13" eb="14">
      <t>カコ</t>
    </rPh>
    <rPh sb="16" eb="17">
      <t>イロ</t>
    </rPh>
    <rPh sb="18" eb="20">
      <t>カキ</t>
    </rPh>
    <rPh sb="21" eb="22">
      <t>アラワ</t>
    </rPh>
    <phoneticPr fontId="4"/>
  </si>
  <si>
    <t>　　・・・　入力または押印する欄</t>
    <rPh sb="6" eb="8">
      <t>ニュウリョク</t>
    </rPh>
    <rPh sb="11" eb="13">
      <t>オウイン</t>
    </rPh>
    <rPh sb="15" eb="16">
      <t>ラン</t>
    </rPh>
    <phoneticPr fontId="4"/>
  </si>
  <si>
    <t>　　・・・　使用しない又は注記欄</t>
    <rPh sb="6" eb="8">
      <t>シヨウ</t>
    </rPh>
    <rPh sb="11" eb="12">
      <t>マタ</t>
    </rPh>
    <rPh sb="13" eb="15">
      <t>チュウキ</t>
    </rPh>
    <rPh sb="15" eb="16">
      <t>ラン</t>
    </rPh>
    <phoneticPr fontId="4"/>
  </si>
  <si>
    <t>　　・・・　総括表へ転記する欄</t>
    <rPh sb="6" eb="9">
      <t>ソウカツヒョウ</t>
    </rPh>
    <rPh sb="10" eb="12">
      <t>テンキ</t>
    </rPh>
    <rPh sb="14" eb="15">
      <t>ラン</t>
    </rPh>
    <phoneticPr fontId="4"/>
  </si>
  <si>
    <t>（申請期間①用）</t>
    <rPh sb="1" eb="5">
      <t>シンセイキカン</t>
    </rPh>
    <rPh sb="6" eb="7">
      <t>ヨウ</t>
    </rPh>
    <phoneticPr fontId="4"/>
  </si>
  <si>
    <t>9</t>
    <phoneticPr fontId="4"/>
  </si>
  <si>
    <t>○</t>
  </si>
  <si>
    <t>○</t>
    <phoneticPr fontId="4"/>
  </si>
  <si>
    <t>〒○○○-○○○○
東京都○○区○○１－１－１</t>
    <rPh sb="10" eb="13">
      <t>トウキョウト</t>
    </rPh>
    <rPh sb="15" eb="16">
      <t>ク</t>
    </rPh>
    <phoneticPr fontId="4"/>
  </si>
  <si>
    <t>学校法人私学財団学園</t>
    <rPh sb="0" eb="4">
      <t>ガッコウホウジン</t>
    </rPh>
    <rPh sb="4" eb="8">
      <t>シガクザイダン</t>
    </rPh>
    <rPh sb="8" eb="10">
      <t>ガクエン</t>
    </rPh>
    <phoneticPr fontId="4"/>
  </si>
  <si>
    <t>財団　太郎</t>
    <rPh sb="0" eb="2">
      <t>ザイダン</t>
    </rPh>
    <rPh sb="3" eb="5">
      <t>タロウ</t>
    </rPh>
    <phoneticPr fontId="4"/>
  </si>
  <si>
    <t>私学　花子</t>
    <rPh sb="0" eb="2">
      <t>シガク</t>
    </rPh>
    <rPh sb="3" eb="5">
      <t>ハナコ</t>
    </rPh>
    <phoneticPr fontId="4"/>
  </si>
  <si>
    <t>03-○○○○-○○○○</t>
    <phoneticPr fontId="4"/>
  </si>
  <si>
    <t>090-○○○○-○○○○</t>
    <phoneticPr fontId="4"/>
  </si>
  <si>
    <t>○○○@○○○.ne.jp</t>
    <phoneticPr fontId="4"/>
  </si>
  <si>
    <t>○○高等学校</t>
    <rPh sb="2" eb="6">
      <t>コウトウガッコウ</t>
    </rPh>
    <phoneticPr fontId="4"/>
  </si>
  <si>
    <t>７</t>
    <phoneticPr fontId="4"/>
  </si>
  <si>
    <t>△</t>
    <phoneticPr fontId="4"/>
  </si>
  <si>
    <t>△△高等学校</t>
    <rPh sb="2" eb="6">
      <t>コウトウガッコウ</t>
    </rPh>
    <phoneticPr fontId="4"/>
  </si>
  <si>
    <t>□</t>
  </si>
  <si>
    <t>□</t>
    <phoneticPr fontId="4"/>
  </si>
  <si>
    <t>□□高等学校</t>
    <rPh sb="2" eb="6">
      <t>コウトウガッコウ</t>
    </rPh>
    <phoneticPr fontId="4"/>
  </si>
  <si>
    <t>◆</t>
    <phoneticPr fontId="4"/>
  </si>
  <si>
    <t>◆◆高等学校</t>
    <rPh sb="2" eb="6">
      <t>コウトウガッコウ</t>
    </rPh>
    <phoneticPr fontId="4"/>
  </si>
  <si>
    <t>ノートPC</t>
  </si>
  <si>
    <t>ノートPC</t>
    <phoneticPr fontId="4"/>
  </si>
  <si>
    <t>マウス</t>
  </si>
  <si>
    <t>マウス</t>
    <phoneticPr fontId="4"/>
  </si>
  <si>
    <t>ﾉｰﾄPC</t>
  </si>
  <si>
    <t>保証料</t>
    <rPh sb="0" eb="3">
      <t>ホショウリョウ</t>
    </rPh>
    <phoneticPr fontId="4"/>
  </si>
  <si>
    <t>ﾀﾌﾞﾚｯﾄ(128G)</t>
  </si>
  <si>
    <t>ｷｰﾎﾞｰﾄﾞ型ｶﾊﾞｰ</t>
  </si>
  <si>
    <t>ﾀｯﾁﾍﾟﾝ</t>
  </si>
  <si>
    <t>ﾀﾌﾞﾚｯﾄ(64G)</t>
  </si>
  <si>
    <t>ｷｰﾎﾞｰﾄﾞ</t>
  </si>
  <si>
    <t>レ</t>
  </si>
  <si>
    <t>3年</t>
    <rPh sb="1" eb="2">
      <t>ネン</t>
    </rPh>
    <phoneticPr fontId="4"/>
  </si>
  <si>
    <t>ﾀﾌﾞﾚｯﾄ(128G)</t>
    <phoneticPr fontId="4"/>
  </si>
  <si>
    <t>マウス</t>
    <phoneticPr fontId="4"/>
  </si>
  <si>
    <t>キーボード型カバー</t>
    <rPh sb="5" eb="6">
      <t>ガタ</t>
    </rPh>
    <phoneticPr fontId="4"/>
  </si>
  <si>
    <t>タッチペン</t>
    <phoneticPr fontId="4"/>
  </si>
  <si>
    <t>ﾀﾌﾞﾚｯﾄ(64G)</t>
    <phoneticPr fontId="4"/>
  </si>
  <si>
    <t>キーボード</t>
    <phoneticPr fontId="4"/>
  </si>
  <si>
    <t>リース品引揚費用、データ消去作業及び証明発行、各種設定、修理及び故障対応</t>
    <phoneticPr fontId="4"/>
  </si>
  <si>
    <t>合計403人</t>
    <rPh sb="0" eb="2">
      <t>ゴウケイ</t>
    </rPh>
    <rPh sb="5" eb="6">
      <t>ニン</t>
    </rPh>
    <phoneticPr fontId="4"/>
  </si>
  <si>
    <t>ｷｰﾎﾞｰﾄﾞ型ｶﾊﾞｰ</t>
    <rPh sb="7" eb="8">
      <t>ガタ</t>
    </rPh>
    <phoneticPr fontId="4"/>
  </si>
  <si>
    <t>総括表　附票</t>
    <rPh sb="0" eb="3">
      <t>ソウカツヒョウ</t>
    </rPh>
    <rPh sb="4" eb="6">
      <t>フヒョウ</t>
    </rPh>
    <phoneticPr fontId="63"/>
  </si>
  <si>
    <t>学校名</t>
    <rPh sb="0" eb="3">
      <t>ガッコウメイ</t>
    </rPh>
    <phoneticPr fontId="63"/>
  </si>
  <si>
    <t>学校番号</t>
    <rPh sb="0" eb="4">
      <t>ガッコウバンゴウ</t>
    </rPh>
    <phoneticPr fontId="63"/>
  </si>
  <si>
    <t>ア. 新入生実員及び助成対象生徒数の状況</t>
    <rPh sb="3" eb="6">
      <t>シンニュウセイ</t>
    </rPh>
    <rPh sb="6" eb="8">
      <t>ジツイン</t>
    </rPh>
    <rPh sb="8" eb="9">
      <t>オヨ</t>
    </rPh>
    <rPh sb="10" eb="12">
      <t>ジョセイ</t>
    </rPh>
    <rPh sb="12" eb="14">
      <t>タイショウ</t>
    </rPh>
    <rPh sb="14" eb="17">
      <t>セイトスウ</t>
    </rPh>
    <rPh sb="18" eb="20">
      <t>ジョウキョウ</t>
    </rPh>
    <phoneticPr fontId="63"/>
  </si>
  <si>
    <t>【申請期間①】</t>
    <rPh sb="1" eb="3">
      <t>シンセイ</t>
    </rPh>
    <rPh sb="3" eb="5">
      <t>キカン</t>
    </rPh>
    <phoneticPr fontId="63"/>
  </si>
  <si>
    <t>※適宜、行を追加して作成してください</t>
    <phoneticPr fontId="63"/>
  </si>
  <si>
    <t>申請時点の学年</t>
    <rPh sb="0" eb="2">
      <t>シンセイ</t>
    </rPh>
    <rPh sb="2" eb="4">
      <t>ジテン</t>
    </rPh>
    <rPh sb="5" eb="7">
      <t>ガクネン</t>
    </rPh>
    <phoneticPr fontId="63"/>
  </si>
  <si>
    <t>事象発生時期</t>
    <rPh sb="0" eb="2">
      <t>ジショウ</t>
    </rPh>
    <rPh sb="2" eb="4">
      <t>ハッセイ</t>
    </rPh>
    <rPh sb="4" eb="6">
      <t>ジキ</t>
    </rPh>
    <phoneticPr fontId="63"/>
  </si>
  <si>
    <t>人数</t>
    <rPh sb="0" eb="2">
      <t>ニンズウ</t>
    </rPh>
    <phoneticPr fontId="63"/>
  </si>
  <si>
    <t>端末利用開始時点からの
在学期間残り（月単位）
※保守等申請の場合、注意</t>
    <rPh sb="0" eb="2">
      <t>タンマツ</t>
    </rPh>
    <rPh sb="2" eb="4">
      <t>リヨウ</t>
    </rPh>
    <rPh sb="4" eb="6">
      <t>カイシ</t>
    </rPh>
    <rPh sb="6" eb="8">
      <t>ジテン</t>
    </rPh>
    <rPh sb="12" eb="14">
      <t>ザイガク</t>
    </rPh>
    <rPh sb="14" eb="16">
      <t>キカン</t>
    </rPh>
    <rPh sb="16" eb="17">
      <t>ノコ</t>
    </rPh>
    <rPh sb="19" eb="22">
      <t>ツキタンイ</t>
    </rPh>
    <rPh sb="25" eb="28">
      <t>ホシュトウ</t>
    </rPh>
    <rPh sb="28" eb="30">
      <t>シンセイ</t>
    </rPh>
    <rPh sb="31" eb="33">
      <t>バアイ</t>
    </rPh>
    <rPh sb="34" eb="36">
      <t>チュウイ</t>
    </rPh>
    <phoneticPr fontId="63"/>
  </si>
  <si>
    <t>高校１年生</t>
    <rPh sb="0" eb="2">
      <t>コウコウ</t>
    </rPh>
    <rPh sb="3" eb="5">
      <t>ネンセイ</t>
    </rPh>
    <phoneticPr fontId="63"/>
  </si>
  <si>
    <t>新入生</t>
    <rPh sb="0" eb="3">
      <t>シンニュウセイ</t>
    </rPh>
    <phoneticPr fontId="63"/>
  </si>
  <si>
    <t>令和６年４月</t>
    <rPh sb="0" eb="2">
      <t>レイワ</t>
    </rPh>
    <rPh sb="3" eb="4">
      <t>ネン</t>
    </rPh>
    <rPh sb="5" eb="6">
      <t>ガツ</t>
    </rPh>
    <phoneticPr fontId="63"/>
  </si>
  <si>
    <t>転入生</t>
    <rPh sb="0" eb="3">
      <t>テンニュウセイ</t>
    </rPh>
    <phoneticPr fontId="63"/>
  </si>
  <si>
    <t>令和６年６月</t>
    <rPh sb="0" eb="2">
      <t>レイワ</t>
    </rPh>
    <rPh sb="3" eb="4">
      <t>ネン</t>
    </rPh>
    <rPh sb="5" eb="6">
      <t>ガツ</t>
    </rPh>
    <phoneticPr fontId="63"/>
  </si>
  <si>
    <t>34か月</t>
    <rPh sb="3" eb="4">
      <t>ゲツ</t>
    </rPh>
    <phoneticPr fontId="63"/>
  </si>
  <si>
    <t>令和６年９月</t>
    <rPh sb="0" eb="2">
      <t>レイワ</t>
    </rPh>
    <rPh sb="3" eb="4">
      <t>ネン</t>
    </rPh>
    <rPh sb="5" eb="6">
      <t>ガツ</t>
    </rPh>
    <phoneticPr fontId="63"/>
  </si>
  <si>
    <t>31か月</t>
    <rPh sb="3" eb="4">
      <t>ゲツ</t>
    </rPh>
    <phoneticPr fontId="63"/>
  </si>
  <si>
    <t>退学者等</t>
    <rPh sb="0" eb="3">
      <t>タイガクシャ</t>
    </rPh>
    <rPh sb="3" eb="4">
      <t>トウ</t>
    </rPh>
    <phoneticPr fontId="63"/>
  </si>
  <si>
    <t>令和６年８月</t>
    <rPh sb="0" eb="2">
      <t>レイワ</t>
    </rPh>
    <rPh sb="3" eb="4">
      <t>ネン</t>
    </rPh>
    <rPh sb="5" eb="6">
      <t>ガツ</t>
    </rPh>
    <phoneticPr fontId="63"/>
  </si>
  <si>
    <t>0か月</t>
    <rPh sb="2" eb="3">
      <t>ゲツ</t>
    </rPh>
    <phoneticPr fontId="63"/>
  </si>
  <si>
    <t>高校２,3年生</t>
    <rPh sb="0" eb="2">
      <t>コウコウ</t>
    </rPh>
    <rPh sb="5" eb="6">
      <t>ネン</t>
    </rPh>
    <rPh sb="6" eb="7">
      <t>セイ</t>
    </rPh>
    <phoneticPr fontId="63"/>
  </si>
  <si>
    <r>
      <t xml:space="preserve">転入生
</t>
    </r>
    <r>
      <rPr>
        <sz val="9"/>
        <color theme="1"/>
        <rFont val="Meiryo UI"/>
        <family val="3"/>
        <charset val="128"/>
      </rPr>
      <t>※留学帰国者含む</t>
    </r>
    <rPh sb="0" eb="3">
      <t>テンニュウセイ</t>
    </rPh>
    <rPh sb="5" eb="7">
      <t>リュウガク</t>
    </rPh>
    <rPh sb="7" eb="10">
      <t>キコクシャ</t>
    </rPh>
    <rPh sb="10" eb="11">
      <t>フク</t>
    </rPh>
    <phoneticPr fontId="63"/>
  </si>
  <si>
    <t>令和６年１月</t>
    <rPh sb="0" eb="2">
      <t>レイワ</t>
    </rPh>
    <rPh sb="3" eb="4">
      <t>ネン</t>
    </rPh>
    <rPh sb="5" eb="6">
      <t>ガツ</t>
    </rPh>
    <phoneticPr fontId="63"/>
  </si>
  <si>
    <t>27か月　※１年生の１月帰国</t>
    <rPh sb="3" eb="4">
      <t>ゲツ</t>
    </rPh>
    <rPh sb="7" eb="8">
      <t>ネン</t>
    </rPh>
    <rPh sb="8" eb="9">
      <t>セイ</t>
    </rPh>
    <rPh sb="11" eb="12">
      <t>ガツ</t>
    </rPh>
    <rPh sb="12" eb="14">
      <t>キコク</t>
    </rPh>
    <phoneticPr fontId="63"/>
  </si>
  <si>
    <t>15か月　※２年生の１月転入</t>
    <rPh sb="3" eb="4">
      <t>ゲツ</t>
    </rPh>
    <rPh sb="7" eb="9">
      <t>ネンセイ</t>
    </rPh>
    <rPh sb="11" eb="12">
      <t>ガツ</t>
    </rPh>
    <rPh sb="12" eb="14">
      <t>テンニュウ</t>
    </rPh>
    <phoneticPr fontId="63"/>
  </si>
  <si>
    <t>24か月　※２年生の４月転入</t>
    <rPh sb="3" eb="4">
      <t>ゲツ</t>
    </rPh>
    <rPh sb="7" eb="8">
      <t>ネン</t>
    </rPh>
    <rPh sb="8" eb="9">
      <t>セイ</t>
    </rPh>
    <rPh sb="11" eb="12">
      <t>ガツ</t>
    </rPh>
    <rPh sb="12" eb="14">
      <t>テンニュウ</t>
    </rPh>
    <phoneticPr fontId="63"/>
  </si>
  <si>
    <t>合計</t>
    <rPh sb="0" eb="2">
      <t>ゴウケイ</t>
    </rPh>
    <phoneticPr fontId="63"/>
  </si>
  <si>
    <r>
      <rPr>
        <b/>
        <sz val="10"/>
        <color theme="1"/>
        <rFont val="Meiryo UI"/>
        <family val="3"/>
        <charset val="128"/>
      </rPr>
      <t>（合計）-（退学者数）</t>
    </r>
    <r>
      <rPr>
        <sz val="10"/>
        <color theme="1"/>
        <rFont val="Meiryo UI"/>
        <family val="3"/>
        <charset val="128"/>
      </rPr>
      <t xml:space="preserve">
　　</t>
    </r>
    <r>
      <rPr>
        <sz val="8"/>
        <color theme="1"/>
        <rFont val="Meiryo UI"/>
        <family val="3"/>
        <charset val="128"/>
      </rPr>
      <t>※重複カウントを除くため</t>
    </r>
    <rPh sb="1" eb="3">
      <t>ゴウケイ</t>
    </rPh>
    <rPh sb="6" eb="9">
      <t>タイガクシャ</t>
    </rPh>
    <rPh sb="9" eb="10">
      <t>スウ</t>
    </rPh>
    <phoneticPr fontId="63"/>
  </si>
  <si>
    <t>←助成対象生徒数
（申請可能上限生徒数）</t>
    <rPh sb="1" eb="5">
      <t>ジョセイタイショウ</t>
    </rPh>
    <rPh sb="5" eb="8">
      <t>セイトスウ</t>
    </rPh>
    <rPh sb="10" eb="12">
      <t>シンセイ</t>
    </rPh>
    <rPh sb="12" eb="14">
      <t>カノウ</t>
    </rPh>
    <rPh sb="14" eb="16">
      <t>ジョウゲン</t>
    </rPh>
    <rPh sb="16" eb="19">
      <t>セイトスウ</t>
    </rPh>
    <phoneticPr fontId="63"/>
  </si>
  <si>
    <t>【申請期間②】</t>
    <rPh sb="1" eb="3">
      <t>シンセイ</t>
    </rPh>
    <rPh sb="3" eb="5">
      <t>キカン</t>
    </rPh>
    <phoneticPr fontId="63"/>
  </si>
  <si>
    <t>申請期間①以降の変動状況</t>
    <rPh sb="0" eb="2">
      <t>シンセイ</t>
    </rPh>
    <rPh sb="2" eb="4">
      <t>キカン</t>
    </rPh>
    <rPh sb="5" eb="7">
      <t>イコウ</t>
    </rPh>
    <rPh sb="8" eb="10">
      <t>ヘンドウ</t>
    </rPh>
    <rPh sb="10" eb="12">
      <t>ジョウキョウ</t>
    </rPh>
    <phoneticPr fontId="63"/>
  </si>
  <si>
    <r>
      <rPr>
        <b/>
        <sz val="10"/>
        <rFont val="Meiryo UI"/>
        <family val="3"/>
        <charset val="128"/>
      </rPr>
      <t>（合計）-（退学者数）</t>
    </r>
    <r>
      <rPr>
        <sz val="10"/>
        <color theme="1"/>
        <rFont val="Meiryo UI"/>
        <family val="3"/>
        <charset val="128"/>
      </rPr>
      <t>　
　　</t>
    </r>
    <r>
      <rPr>
        <sz val="8"/>
        <color theme="1"/>
        <rFont val="Meiryo UI"/>
        <family val="3"/>
        <charset val="128"/>
      </rPr>
      <t>※重複カウントを除くため</t>
    </r>
    <rPh sb="1" eb="3">
      <t>ゴウケイ</t>
    </rPh>
    <rPh sb="6" eb="9">
      <t>タイガクシャ</t>
    </rPh>
    <rPh sb="9" eb="10">
      <t>スウ</t>
    </rPh>
    <phoneticPr fontId="63"/>
  </si>
  <si>
    <t>（合計）-（退学者数）+（申請期間①の助成対象生徒数）</t>
    <rPh sb="13" eb="15">
      <t>シンセイ</t>
    </rPh>
    <rPh sb="15" eb="17">
      <t>キカン</t>
    </rPh>
    <rPh sb="19" eb="21">
      <t>ジョセイ</t>
    </rPh>
    <rPh sb="21" eb="26">
      <t>タイショウセイトスウ</t>
    </rPh>
    <phoneticPr fontId="63"/>
  </si>
  <si>
    <t>●</t>
    <phoneticPr fontId="4"/>
  </si>
  <si>
    <t>8</t>
    <phoneticPr fontId="4"/>
  </si>
  <si>
    <t>5</t>
    <phoneticPr fontId="4"/>
  </si>
  <si>
    <t>4</t>
    <phoneticPr fontId="4"/>
  </si>
  <si>
    <t>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</si>
</sst>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0"/>
    <numFmt numFmtId="177" formatCode="&quot;合&quot;&quot;計&quot;0&quot;人&quot;"/>
    <numFmt numFmtId="178" formatCode="0&quot;年&quot;"/>
    <numFmt numFmtId="179" formatCode="&quot;合計&quot;0&quot;人&quot;"/>
    <numFmt numFmtId="180" formatCode="#,##0&quot;円&quot;"/>
    <numFmt numFmtId="181" formatCode="&quot;合計&quot;#,##0&quot;人&quot;"/>
  </numFmts>
  <fonts count="77">
    <font>
      <sz val="11"/>
      <name val="HG丸ｺﾞｼｯｸM-PRO"/>
      <family val="3"/>
      <charset val="128"/>
    </font>
    <font>
      <sz val="11"/>
      <color theme="1"/>
      <name val="ＭＳ Ｐゴシック"/>
      <family val="2"/>
      <charset val="128"/>
      <scheme val="minor"/>
    </font>
    <font>
      <sz val="11"/>
      <color theme="1"/>
      <name val="ＭＳ Ｐゴシック"/>
      <family val="2"/>
      <charset val="128"/>
      <scheme val="minor"/>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18"/>
      <name val="ＭＳ ゴシック"/>
      <family val="3"/>
      <charset val="128"/>
    </font>
    <font>
      <sz val="12"/>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0.5"/>
      <name val="ＭＳ ゴシック"/>
      <family val="3"/>
      <charset val="128"/>
    </font>
    <font>
      <sz val="10.5"/>
      <name val="HGPｺﾞｼｯｸM"/>
      <family val="3"/>
      <charset val="128"/>
    </font>
    <font>
      <sz val="9"/>
      <color indexed="81"/>
      <name val="HGPｺﾞｼｯｸM"/>
      <family val="3"/>
      <charset val="128"/>
    </font>
    <font>
      <b/>
      <sz val="12"/>
      <name val="ＭＳ ゴシック"/>
      <family val="3"/>
      <charset val="128"/>
    </font>
    <font>
      <b/>
      <sz val="9"/>
      <color indexed="81"/>
      <name val="MS P ゴシック"/>
      <family val="3"/>
      <charset val="128"/>
    </font>
    <font>
      <b/>
      <u/>
      <sz val="9"/>
      <color indexed="10"/>
      <name val="MS P ゴシック"/>
      <family val="3"/>
      <charset val="128"/>
    </font>
    <font>
      <b/>
      <sz val="16"/>
      <name val="BIZ UDゴシック"/>
      <family val="3"/>
      <charset val="128"/>
    </font>
    <font>
      <sz val="9"/>
      <color indexed="81"/>
      <name val="MS P ゴシック"/>
      <family val="3"/>
      <charset val="128"/>
    </font>
    <font>
      <b/>
      <u/>
      <sz val="9"/>
      <color indexed="81"/>
      <name val="HGPｺﾞｼｯｸM"/>
      <family val="3"/>
      <charset val="128"/>
    </font>
    <font>
      <b/>
      <sz val="12"/>
      <name val="HGS創英角ｺﾞｼｯｸUB"/>
      <family val="3"/>
      <charset val="128"/>
    </font>
    <font>
      <sz val="12"/>
      <name val="HGPｺﾞｼｯｸM"/>
      <family val="3"/>
      <charset val="128"/>
    </font>
    <font>
      <b/>
      <u/>
      <sz val="11"/>
      <name val="HGS創英角ｺﾞｼｯｸUB"/>
      <family val="3"/>
      <charset val="128"/>
    </font>
    <font>
      <b/>
      <u/>
      <sz val="11"/>
      <name val="HGP創英角ｺﾞｼｯｸUB"/>
      <family val="3"/>
      <charset val="128"/>
    </font>
    <font>
      <b/>
      <sz val="14"/>
      <name val="HGP創英角ｺﾞｼｯｸUB"/>
      <family val="3"/>
      <charset val="128"/>
    </font>
    <font>
      <b/>
      <u/>
      <sz val="14"/>
      <name val="HGP創英角ｺﾞｼｯｸUB"/>
      <family val="3"/>
      <charset val="128"/>
    </font>
    <font>
      <b/>
      <sz val="13"/>
      <name val="BIZ UDPゴシック"/>
      <family val="3"/>
      <charset val="128"/>
    </font>
    <font>
      <b/>
      <sz val="11"/>
      <color rgb="FFFF0000"/>
      <name val="ＭＳ ゴシック"/>
      <family val="3"/>
      <charset val="128"/>
    </font>
    <font>
      <b/>
      <sz val="10"/>
      <color rgb="FFFF0000"/>
      <name val="ＭＳ ゴシック"/>
      <family val="3"/>
      <charset val="128"/>
    </font>
    <font>
      <strike/>
      <sz val="11"/>
      <name val="ＭＳ ゴシック"/>
      <family val="3"/>
      <charset val="128"/>
    </font>
    <font>
      <sz val="11"/>
      <color rgb="FFFF0000"/>
      <name val="ＭＳ ゴシック"/>
      <family val="3"/>
      <charset val="128"/>
    </font>
    <font>
      <b/>
      <sz val="14"/>
      <name val="BIZ UDゴシック"/>
      <family val="3"/>
      <charset val="128"/>
    </font>
    <font>
      <sz val="12"/>
      <name val="HGS創英角ｺﾞｼｯｸUB"/>
      <family val="3"/>
      <charset val="128"/>
    </font>
    <font>
      <b/>
      <sz val="11"/>
      <name val="BIZ UDゴシック"/>
      <family val="3"/>
      <charset val="128"/>
    </font>
    <font>
      <sz val="9"/>
      <name val="HGPｺﾞｼｯｸM"/>
      <family val="3"/>
      <charset val="128"/>
    </font>
    <font>
      <sz val="14"/>
      <name val="BIZ UDゴシック"/>
      <family val="3"/>
      <charset val="128"/>
    </font>
    <font>
      <sz val="11"/>
      <name val="HGS創英角ｺﾞｼｯｸUB"/>
      <family val="3"/>
      <charset val="128"/>
    </font>
    <font>
      <sz val="10"/>
      <color rgb="FFFF0000"/>
      <name val="ＭＳ ゴシック"/>
      <family val="3"/>
      <charset val="128"/>
    </font>
    <font>
      <b/>
      <sz val="10"/>
      <name val="ＭＳ ゴシック"/>
      <family val="3"/>
      <charset val="128"/>
    </font>
    <font>
      <b/>
      <sz val="12"/>
      <color rgb="FFFF0000"/>
      <name val="HGPｺﾞｼｯｸM"/>
      <family val="3"/>
      <charset val="128"/>
    </font>
    <font>
      <sz val="12"/>
      <name val="ＭＳ Ｐゴシック"/>
      <family val="3"/>
      <charset val="128"/>
      <scheme val="major"/>
    </font>
    <font>
      <b/>
      <sz val="9"/>
      <name val="ＭＳ ゴシック"/>
      <family val="3"/>
      <charset val="128"/>
    </font>
    <font>
      <sz val="14"/>
      <name val="HGPｺﾞｼｯｸM"/>
      <family val="3"/>
      <charset val="128"/>
    </font>
    <font>
      <b/>
      <sz val="11"/>
      <color rgb="FFFF0000"/>
      <name val="HGPｺﾞｼｯｸM"/>
      <family val="3"/>
      <charset val="128"/>
    </font>
    <font>
      <sz val="9"/>
      <color rgb="FFFF0000"/>
      <name val="ＭＳ ゴシック"/>
      <family val="3"/>
      <charset val="128"/>
    </font>
    <font>
      <b/>
      <sz val="12"/>
      <color rgb="FFFF0000"/>
      <name val="HGS創英角ｺﾞｼｯｸUB"/>
      <family val="3"/>
      <charset val="128"/>
    </font>
    <font>
      <b/>
      <sz val="10"/>
      <color rgb="FFFF0000"/>
      <name val="HGS創英角ｺﾞｼｯｸUB"/>
      <family val="3"/>
      <charset val="128"/>
    </font>
    <font>
      <b/>
      <sz val="12"/>
      <name val="BIZ UDゴシック"/>
      <family val="3"/>
      <charset val="128"/>
    </font>
    <font>
      <sz val="14"/>
      <color rgb="FFFF0000"/>
      <name val="HGPｺﾞｼｯｸM"/>
      <family val="3"/>
      <charset val="128"/>
    </font>
    <font>
      <sz val="10"/>
      <name val="HGPｺﾞｼｯｸM"/>
      <family val="3"/>
      <charset val="128"/>
    </font>
    <font>
      <sz val="12"/>
      <color rgb="FFFF0000"/>
      <name val="HGPｺﾞｼｯｸM"/>
      <family val="3"/>
      <charset val="128"/>
    </font>
    <font>
      <sz val="12"/>
      <color theme="1"/>
      <name val="HGPｺﾞｼｯｸM"/>
      <family val="3"/>
      <charset val="128"/>
    </font>
    <font>
      <b/>
      <sz val="14"/>
      <color rgb="FFFF0000"/>
      <name val="ＭＳ ゴシック"/>
      <family val="3"/>
      <charset val="128"/>
    </font>
    <font>
      <u/>
      <sz val="11"/>
      <color theme="10"/>
      <name val="HG丸ｺﾞｼｯｸM-PRO"/>
      <family val="3"/>
      <charset val="128"/>
    </font>
    <font>
      <sz val="18"/>
      <name val="HG丸ｺﾞｼｯｸM-PRO"/>
      <family val="3"/>
      <charset val="128"/>
    </font>
    <font>
      <sz val="10"/>
      <name val="HG丸ｺﾞｼｯｸM-PRO"/>
      <family val="3"/>
      <charset val="128"/>
    </font>
    <font>
      <sz val="14"/>
      <name val="HG丸ｺﾞｼｯｸM-PRO"/>
      <family val="3"/>
      <charset val="128"/>
    </font>
    <font>
      <sz val="13"/>
      <color theme="1"/>
      <name val="Meiryo UI"/>
      <family val="3"/>
      <charset val="128"/>
    </font>
    <font>
      <sz val="6"/>
      <name val="ＭＳ Ｐゴシック"/>
      <family val="2"/>
      <charset val="128"/>
      <scheme val="minor"/>
    </font>
    <font>
      <sz val="11"/>
      <color theme="1"/>
      <name val="Meiryo UI"/>
      <family val="3"/>
      <charset val="128"/>
    </font>
    <font>
      <sz val="10"/>
      <color theme="1"/>
      <name val="Meiryo UI"/>
      <family val="3"/>
      <charset val="128"/>
    </font>
    <font>
      <sz val="9"/>
      <color theme="1"/>
      <name val="Meiryo UI"/>
      <family val="3"/>
      <charset val="128"/>
    </font>
    <font>
      <b/>
      <sz val="10"/>
      <color theme="1"/>
      <name val="Meiryo UI"/>
      <family val="3"/>
      <charset val="128"/>
    </font>
    <font>
      <sz val="8"/>
      <color theme="1"/>
      <name val="Meiryo UI"/>
      <family val="3"/>
      <charset val="128"/>
    </font>
    <font>
      <b/>
      <sz val="11"/>
      <color theme="1"/>
      <name val="Meiryo UI"/>
      <family val="3"/>
      <charset val="128"/>
    </font>
    <font>
      <b/>
      <sz val="10"/>
      <name val="Meiryo UI"/>
      <family val="3"/>
      <charset val="128"/>
    </font>
    <font>
      <sz val="11"/>
      <color rgb="FFFF0000"/>
      <name val="Meiryo UI"/>
      <family val="3"/>
      <charset val="128"/>
    </font>
    <font>
      <b/>
      <sz val="11"/>
      <name val="Meiryo UI"/>
      <family val="3"/>
      <charset val="128"/>
    </font>
    <font>
      <sz val="10"/>
      <name val="Meiryo UI"/>
      <family val="3"/>
      <charset val="128"/>
    </font>
    <font>
      <b/>
      <sz val="14"/>
      <name val="Meiryo UI"/>
      <family val="3"/>
      <charset val="128"/>
    </font>
    <font>
      <sz val="11"/>
      <name val="Meiryo UI"/>
      <family val="3"/>
      <charset val="128"/>
    </font>
    <font>
      <sz val="9"/>
      <color indexed="81"/>
      <name val="Meiryo UI"/>
      <family val="3"/>
      <charset val="128"/>
    </font>
  </fonts>
  <fills count="16">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6" tint="0.39997558519241921"/>
        <bgColor indexed="64"/>
      </patternFill>
    </fill>
  </fills>
  <borders count="276">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style="double">
        <color indexed="64"/>
      </top>
      <bottom/>
      <diagonal/>
    </border>
    <border>
      <left style="hair">
        <color indexed="64"/>
      </left>
      <right/>
      <top style="thin">
        <color indexed="64"/>
      </top>
      <bottom/>
      <diagonal/>
    </border>
    <border>
      <left style="hair">
        <color indexed="64"/>
      </left>
      <right/>
      <top/>
      <bottom style="double">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double">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Down="1">
      <left style="hair">
        <color indexed="64"/>
      </left>
      <right style="hair">
        <color indexed="64"/>
      </right>
      <top/>
      <bottom style="thin">
        <color indexed="64"/>
      </bottom>
      <diagonal style="hair">
        <color indexed="64"/>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hair">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style="hair">
        <color indexed="64"/>
      </left>
      <right style="hair">
        <color indexed="64"/>
      </right>
      <top/>
      <bottom/>
      <diagonal style="hair">
        <color indexed="64"/>
      </diagonal>
    </border>
    <border diagonalDown="1">
      <left style="hair">
        <color indexed="64"/>
      </left>
      <right/>
      <top/>
      <bottom/>
      <diagonal style="hair">
        <color indexed="64"/>
      </diagonal>
    </border>
    <border diagonalDown="1">
      <left/>
      <right style="thin">
        <color indexed="64"/>
      </right>
      <top/>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diagonalDown="1">
      <left style="hair">
        <color indexed="64"/>
      </left>
      <right style="hair">
        <color indexed="64"/>
      </right>
      <top style="medium">
        <color indexed="64"/>
      </top>
      <bottom style="medium">
        <color indexed="64"/>
      </bottom>
      <diagonal style="hair">
        <color indexed="64"/>
      </diagonal>
    </border>
    <border>
      <left style="hair">
        <color indexed="64"/>
      </left>
      <right style="hair">
        <color indexed="64"/>
      </right>
      <top style="medium">
        <color indexed="64"/>
      </top>
      <bottom style="medium">
        <color indexed="64"/>
      </bottom>
      <diagonal/>
    </border>
    <border diagonalDown="1">
      <left style="hair">
        <color indexed="64"/>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left style="thin">
        <color indexed="64"/>
      </left>
      <right/>
      <top style="medium">
        <color indexed="64"/>
      </top>
      <bottom style="medium">
        <color indexed="64"/>
      </bottom>
      <diagonal/>
    </border>
    <border diagonalDown="1">
      <left/>
      <right style="thin">
        <color indexed="64"/>
      </right>
      <top style="medium">
        <color indexed="64"/>
      </top>
      <bottom style="medium">
        <color indexed="64"/>
      </bottom>
      <diagonal style="hair">
        <color indexed="64"/>
      </diagonal>
    </border>
    <border diagonalDown="1">
      <left style="hair">
        <color indexed="64"/>
      </left>
      <right style="hair">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diagonalDown="1">
      <left style="hair">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auto="1"/>
      </left>
      <right style="medium">
        <color auto="1"/>
      </right>
      <top style="medium">
        <color auto="1"/>
      </top>
      <bottom style="medium">
        <color auto="1"/>
      </bottom>
      <diagonal/>
    </border>
    <border>
      <left style="hair">
        <color indexed="64"/>
      </left>
      <right style="hair">
        <color indexed="64"/>
      </right>
      <top/>
      <bottom style="hair">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medium">
        <color indexed="64"/>
      </top>
      <bottom/>
      <diagonal style="hair">
        <color indexed="64"/>
      </diagonal>
    </border>
    <border diagonalUp="1">
      <left style="thin">
        <color indexed="64"/>
      </left>
      <right/>
      <top/>
      <bottom/>
      <diagonal style="hair">
        <color indexed="64"/>
      </diagonal>
    </border>
    <border diagonalUp="1">
      <left style="thin">
        <color indexed="64"/>
      </left>
      <right/>
      <top/>
      <bottom style="medium">
        <color indexed="64"/>
      </bottom>
      <diagonal style="hair">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medium">
        <color indexed="64"/>
      </top>
      <bottom style="medium">
        <color indexed="64"/>
      </bottom>
      <diagonal style="hair">
        <color indexed="64"/>
      </diagonal>
    </border>
    <border>
      <left/>
      <right style="thin">
        <color indexed="64"/>
      </right>
      <top style="medium">
        <color indexed="64"/>
      </top>
      <bottom style="medium">
        <color indexed="64"/>
      </bottom>
      <diagonal/>
    </border>
    <border>
      <left style="thick">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style="thick">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n">
        <color indexed="64"/>
      </top>
      <bottom style="thin">
        <color indexed="64"/>
      </bottom>
      <diagonal/>
    </border>
    <border>
      <left/>
      <right/>
      <top style="thick">
        <color indexed="64"/>
      </top>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style="thick">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bottom style="medium">
        <color indexed="64"/>
      </bottom>
      <diagonal/>
    </border>
    <border>
      <left/>
      <right/>
      <top/>
      <bottom style="thick">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right/>
      <top style="medium">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left/>
      <right/>
      <top style="dotted">
        <color indexed="64"/>
      </top>
      <bottom style="thin">
        <color indexed="64"/>
      </bottom>
      <diagonal/>
    </border>
    <border diagonalUp="1">
      <left style="medium">
        <color indexed="64"/>
      </left>
      <right style="thin">
        <color indexed="64"/>
      </right>
      <top style="medium">
        <color indexed="64"/>
      </top>
      <bottom/>
      <diagonal style="hair">
        <color indexed="64"/>
      </diagonal>
    </border>
    <border diagonalUp="1">
      <left style="medium">
        <color indexed="64"/>
      </left>
      <right style="thin">
        <color indexed="64"/>
      </right>
      <top/>
      <bottom/>
      <diagonal style="hair">
        <color indexed="64"/>
      </diagonal>
    </border>
    <border diagonalUp="1">
      <left style="medium">
        <color indexed="64"/>
      </left>
      <right style="thin">
        <color indexed="64"/>
      </right>
      <top/>
      <bottom style="medium">
        <color indexed="64"/>
      </bottom>
      <diagonal style="hair">
        <color indexed="64"/>
      </diagonal>
    </border>
    <border>
      <left style="thin">
        <color indexed="64"/>
      </left>
      <right style="thin">
        <color indexed="64"/>
      </right>
      <top style="thick">
        <color indexed="64"/>
      </top>
      <bottom style="thick">
        <color indexed="64"/>
      </bottom>
      <diagonal/>
    </border>
    <border>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top style="double">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hair">
        <color indexed="64"/>
      </top>
      <bottom/>
      <diagonal/>
    </border>
    <border>
      <left style="dotted">
        <color indexed="64"/>
      </left>
      <right/>
      <top/>
      <bottom style="double">
        <color indexed="64"/>
      </bottom>
      <diagonal/>
    </border>
    <border>
      <left/>
      <right style="thick">
        <color indexed="64"/>
      </right>
      <top/>
      <bottom/>
      <diagonal/>
    </border>
    <border diagonalUp="1">
      <left/>
      <right style="thick">
        <color indexed="64"/>
      </right>
      <top style="medium">
        <color indexed="64"/>
      </top>
      <bottom/>
      <diagonal style="hair">
        <color indexed="64"/>
      </diagonal>
    </border>
    <border diagonalUp="1">
      <left/>
      <right style="thick">
        <color indexed="64"/>
      </right>
      <top/>
      <bottom/>
      <diagonal style="hair">
        <color indexed="64"/>
      </diagonal>
    </border>
    <border>
      <left style="thick">
        <color indexed="64"/>
      </left>
      <right/>
      <top style="thin">
        <color indexed="64"/>
      </top>
      <bottom/>
      <diagonal/>
    </border>
    <border>
      <left style="thick">
        <color indexed="64"/>
      </left>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bottom style="medium">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bottom style="thick">
        <color indexed="64"/>
      </bottom>
      <diagonal/>
    </border>
    <border>
      <left/>
      <right style="medium">
        <color indexed="64"/>
      </right>
      <top style="medium">
        <color indexed="64"/>
      </top>
      <bottom style="dotted">
        <color indexed="64"/>
      </bottom>
      <diagonal/>
    </border>
    <border>
      <left/>
      <right style="dotted">
        <color indexed="64"/>
      </right>
      <top style="thick">
        <color indexed="64"/>
      </top>
      <bottom style="thick">
        <color indexed="64"/>
      </bottom>
      <diagonal/>
    </border>
    <border>
      <left style="dotted">
        <color indexed="64"/>
      </left>
      <right/>
      <top style="thin">
        <color indexed="64"/>
      </top>
      <bottom style="medium">
        <color indexed="64"/>
      </bottom>
      <diagonal/>
    </border>
    <border>
      <left/>
      <right style="medium">
        <color indexed="64"/>
      </right>
      <top style="dotted">
        <color indexed="64"/>
      </top>
      <bottom style="thick">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diagonal/>
    </border>
    <border>
      <left/>
      <right style="medium">
        <color indexed="64"/>
      </right>
      <top/>
      <bottom style="double">
        <color indexed="64"/>
      </bottom>
      <diagonal/>
    </border>
    <border>
      <left style="medium">
        <color indexed="64"/>
      </left>
      <right/>
      <top style="double">
        <color indexed="64"/>
      </top>
      <bottom/>
      <diagonal/>
    </border>
    <border>
      <left/>
      <right style="thick">
        <color indexed="64"/>
      </right>
      <top style="thick">
        <color indexed="64"/>
      </top>
      <bottom/>
      <diagonal/>
    </border>
    <border>
      <left style="medium">
        <color indexed="64"/>
      </left>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dotted">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diagonalUp="1">
      <left style="thin">
        <color indexed="64"/>
      </left>
      <right style="medium">
        <color indexed="64"/>
      </right>
      <top style="medium">
        <color indexed="64"/>
      </top>
      <bottom/>
      <diagonal style="hair">
        <color indexed="64"/>
      </diagonal>
    </border>
    <border diagonalUp="1">
      <left style="dotted">
        <color indexed="64"/>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thin">
        <color indexed="64"/>
      </left>
      <right style="medium">
        <color indexed="64"/>
      </right>
      <top/>
      <bottom/>
      <diagonal style="hair">
        <color indexed="64"/>
      </diagonal>
    </border>
    <border diagonalUp="1">
      <left style="dotted">
        <color indexed="64"/>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thin">
        <color indexed="64"/>
      </left>
      <right style="medium">
        <color indexed="64"/>
      </right>
      <top/>
      <bottom style="medium">
        <color indexed="64"/>
      </bottom>
      <diagonal style="hair">
        <color indexed="64"/>
      </diagonal>
    </border>
    <border diagonalUp="1">
      <left style="dotted">
        <color indexed="64"/>
      </left>
      <right/>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tted">
        <color indexed="64"/>
      </left>
      <right/>
      <top style="dotted">
        <color indexed="64"/>
      </top>
      <bottom style="thick">
        <color indexed="64"/>
      </bottom>
      <diagonal style="hair">
        <color indexed="64"/>
      </diagonal>
    </border>
    <border diagonalUp="1">
      <left/>
      <right style="medium">
        <color indexed="64"/>
      </right>
      <top style="dotted">
        <color indexed="64"/>
      </top>
      <bottom style="thick">
        <color indexed="64"/>
      </bottom>
      <diagonal style="hair">
        <color indexed="64"/>
      </diagonal>
    </border>
    <border diagonalUp="1">
      <left style="dotted">
        <color indexed="64"/>
      </left>
      <right/>
      <top style="thick">
        <color indexed="64"/>
      </top>
      <bottom style="thick">
        <color indexed="64"/>
      </bottom>
      <diagonal style="hair">
        <color indexed="64"/>
      </diagonal>
    </border>
    <border diagonalUp="1">
      <left/>
      <right style="medium">
        <color indexed="64"/>
      </right>
      <top style="thick">
        <color indexed="64"/>
      </top>
      <bottom style="thick">
        <color indexed="64"/>
      </bottom>
      <diagonal style="hair">
        <color indexed="64"/>
      </diagonal>
    </border>
    <border diagonalUp="1">
      <left style="thick">
        <color indexed="64"/>
      </left>
      <right/>
      <top style="medium">
        <color indexed="64"/>
      </top>
      <bottom/>
      <diagonal style="hair">
        <color indexed="64"/>
      </diagonal>
    </border>
    <border diagonalUp="1">
      <left style="thick">
        <color indexed="64"/>
      </left>
      <right/>
      <top/>
      <bottom/>
      <diagonal style="hair">
        <color indexed="64"/>
      </diagonal>
    </border>
    <border diagonalUp="1">
      <left style="thick">
        <color indexed="64"/>
      </left>
      <right/>
      <top/>
      <bottom style="medium">
        <color indexed="64"/>
      </bottom>
      <diagonal style="hair">
        <color indexed="64"/>
      </diagonal>
    </border>
    <border diagonalUp="1">
      <left/>
      <right style="thick">
        <color indexed="64"/>
      </right>
      <top/>
      <bottom style="medium">
        <color indexed="64"/>
      </bottom>
      <diagonal style="hair">
        <color indexed="64"/>
      </diagonal>
    </border>
    <border>
      <left/>
      <right style="dotted">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7">
    <xf numFmtId="0" fontId="0" fillId="0" borderId="0">
      <alignment vertical="center"/>
    </xf>
    <xf numFmtId="0" fontId="14" fillId="0" borderId="0">
      <alignment vertical="center"/>
    </xf>
    <xf numFmtId="0" fontId="3" fillId="0" borderId="0">
      <alignment vertical="center"/>
    </xf>
    <xf numFmtId="6" fontId="3" fillId="0" borderId="0" applyFont="0" applyFill="0" applyBorder="0" applyAlignment="0" applyProtection="0">
      <alignment vertical="center"/>
    </xf>
    <xf numFmtId="0" fontId="58"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924">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49" fontId="5" fillId="0" borderId="0" xfId="0" applyNumberFormat="1" applyFont="1" applyAlignment="1">
      <alignment horizontal="center" vertical="center" shrinkToFit="1"/>
    </xf>
    <xf numFmtId="0" fontId="10" fillId="0" borderId="0" xfId="0" applyFont="1">
      <alignment vertical="center"/>
    </xf>
    <xf numFmtId="0" fontId="5" fillId="0" borderId="0" xfId="0" applyFont="1" applyAlignment="1">
      <alignment vertical="center" wrapText="1"/>
    </xf>
    <xf numFmtId="0" fontId="11" fillId="0" borderId="0" xfId="0" applyFont="1" applyAlignment="1">
      <alignment vertical="center" shrinkToFit="1"/>
    </xf>
    <xf numFmtId="0" fontId="17" fillId="0" borderId="0" xfId="0" applyFont="1">
      <alignment vertical="center"/>
    </xf>
    <xf numFmtId="0" fontId="5" fillId="0" borderId="0" xfId="1" applyFont="1">
      <alignment vertical="center"/>
    </xf>
    <xf numFmtId="0" fontId="7" fillId="0" borderId="0" xfId="2" applyFont="1" applyAlignment="1">
      <alignment vertical="center" shrinkToFit="1"/>
    </xf>
    <xf numFmtId="0" fontId="7" fillId="0" borderId="0" xfId="2" applyFont="1" applyAlignment="1">
      <alignment horizontal="center" vertical="center" shrinkToFit="1"/>
    </xf>
    <xf numFmtId="0" fontId="5" fillId="0" borderId="0" xfId="1" applyFont="1" applyAlignment="1">
      <alignment horizontal="right" vertical="center"/>
    </xf>
    <xf numFmtId="0" fontId="16" fillId="0" borderId="0" xfId="1" applyFont="1" applyAlignment="1">
      <alignment horizontal="center" vertical="center"/>
    </xf>
    <xf numFmtId="0" fontId="5" fillId="0" borderId="56" xfId="1" applyFont="1" applyBorder="1" applyAlignment="1">
      <alignment vertical="center" shrinkToFit="1"/>
    </xf>
    <xf numFmtId="0" fontId="16" fillId="0" borderId="0" xfId="1" applyFont="1">
      <alignment vertical="center"/>
    </xf>
    <xf numFmtId="0" fontId="5" fillId="0" borderId="0" xfId="1" applyFont="1" applyAlignment="1">
      <alignment horizontal="center" vertical="center"/>
    </xf>
    <xf numFmtId="0" fontId="5" fillId="0" borderId="31" xfId="1" applyFont="1" applyBorder="1" applyAlignment="1">
      <alignment vertical="center" shrinkToFit="1"/>
    </xf>
    <xf numFmtId="3" fontId="5" fillId="0" borderId="56" xfId="1" applyNumberFormat="1" applyFont="1" applyBorder="1" applyAlignment="1">
      <alignment vertical="center" shrinkToFit="1"/>
    </xf>
    <xf numFmtId="3" fontId="5" fillId="0" borderId="58" xfId="1" applyNumberFormat="1" applyFont="1" applyBorder="1" applyAlignment="1">
      <alignment vertical="center" shrinkToFit="1"/>
    </xf>
    <xf numFmtId="0" fontId="5" fillId="0" borderId="66" xfId="1" applyFont="1" applyBorder="1" applyAlignment="1">
      <alignment horizontal="center" vertical="center" shrinkToFit="1"/>
    </xf>
    <xf numFmtId="0" fontId="19" fillId="3" borderId="85" xfId="1" applyFont="1" applyFill="1" applyBorder="1">
      <alignment vertical="center"/>
    </xf>
    <xf numFmtId="3" fontId="19" fillId="3" borderId="86" xfId="1" applyNumberFormat="1" applyFont="1" applyFill="1" applyBorder="1" applyAlignment="1">
      <alignment vertical="center" shrinkToFit="1"/>
    </xf>
    <xf numFmtId="0" fontId="19" fillId="4" borderId="85" xfId="1" applyFont="1" applyFill="1" applyBorder="1">
      <alignment vertical="center"/>
    </xf>
    <xf numFmtId="3" fontId="19" fillId="4" borderId="86" xfId="1" applyNumberFormat="1" applyFont="1" applyFill="1" applyBorder="1" applyAlignment="1">
      <alignment vertical="center" shrinkToFit="1"/>
    </xf>
    <xf numFmtId="0" fontId="5" fillId="0" borderId="43" xfId="1" applyFont="1" applyBorder="1" applyAlignment="1">
      <alignment horizontal="center" vertical="center" shrinkToFit="1"/>
    </xf>
    <xf numFmtId="0" fontId="5" fillId="0" borderId="0" xfId="0" applyFont="1" applyAlignment="1">
      <alignment horizontal="center" vertical="center" shrinkToFit="1"/>
    </xf>
    <xf numFmtId="176" fontId="5" fillId="0" borderId="0" xfId="0" applyNumberFormat="1" applyFont="1" applyAlignment="1">
      <alignment vertical="center" shrinkToFit="1"/>
    </xf>
    <xf numFmtId="176" fontId="5" fillId="0" borderId="0" xfId="0" applyNumberFormat="1" applyFont="1" applyAlignment="1">
      <alignment horizontal="center" vertical="center" shrinkToFit="1"/>
    </xf>
    <xf numFmtId="0" fontId="5" fillId="7" borderId="69" xfId="1" applyFont="1" applyFill="1" applyBorder="1" applyAlignment="1">
      <alignment vertical="center" shrinkToFit="1"/>
    </xf>
    <xf numFmtId="0" fontId="5" fillId="7" borderId="79" xfId="1" applyFont="1" applyFill="1" applyBorder="1" applyAlignment="1">
      <alignment vertical="center" shrinkToFit="1"/>
    </xf>
    <xf numFmtId="3" fontId="5" fillId="6" borderId="56" xfId="1" applyNumberFormat="1" applyFont="1" applyFill="1" applyBorder="1" applyAlignment="1">
      <alignment vertical="center" shrinkToFit="1"/>
    </xf>
    <xf numFmtId="3" fontId="5" fillId="6" borderId="58" xfId="1" applyNumberFormat="1" applyFont="1" applyFill="1" applyBorder="1" applyAlignment="1">
      <alignment vertical="center" shrinkToFit="1"/>
    </xf>
    <xf numFmtId="3" fontId="5" fillId="0" borderId="31" xfId="1" applyNumberFormat="1" applyFont="1" applyBorder="1" applyAlignment="1">
      <alignment vertical="center" shrinkToFit="1"/>
    </xf>
    <xf numFmtId="3" fontId="5" fillId="6" borderId="31" xfId="1" applyNumberFormat="1" applyFont="1" applyFill="1" applyBorder="1" applyAlignment="1">
      <alignment vertical="center" shrinkToFit="1"/>
    </xf>
    <xf numFmtId="0" fontId="5" fillId="7" borderId="91" xfId="1" applyFont="1" applyFill="1" applyBorder="1" applyAlignment="1">
      <alignment vertical="center" shrinkToFit="1"/>
    </xf>
    <xf numFmtId="0" fontId="5" fillId="8" borderId="3" xfId="1" applyFont="1" applyFill="1" applyBorder="1" applyAlignment="1">
      <alignment horizontal="center" vertical="center" shrinkToFit="1"/>
    </xf>
    <xf numFmtId="0" fontId="5" fillId="8" borderId="1" xfId="1" applyFont="1" applyFill="1" applyBorder="1" applyAlignment="1">
      <alignment horizontal="center" vertical="center"/>
    </xf>
    <xf numFmtId="0" fontId="5" fillId="8" borderId="1" xfId="1" applyFont="1" applyFill="1" applyBorder="1" applyAlignment="1">
      <alignment horizontal="center" vertical="center" shrinkToFit="1"/>
    </xf>
    <xf numFmtId="3" fontId="5" fillId="7" borderId="33" xfId="1" applyNumberFormat="1" applyFont="1" applyFill="1" applyBorder="1" applyAlignment="1">
      <alignment vertical="center" shrinkToFit="1"/>
    </xf>
    <xf numFmtId="3" fontId="5" fillId="7" borderId="92" xfId="1" applyNumberFormat="1" applyFont="1" applyFill="1" applyBorder="1" applyAlignment="1">
      <alignment vertical="center" shrinkToFit="1"/>
    </xf>
    <xf numFmtId="3" fontId="5" fillId="7" borderId="32" xfId="1" applyNumberFormat="1" applyFont="1" applyFill="1" applyBorder="1" applyAlignment="1">
      <alignment vertical="center" shrinkToFit="1"/>
    </xf>
    <xf numFmtId="0" fontId="5" fillId="0" borderId="95" xfId="1" applyFont="1" applyBorder="1">
      <alignment vertical="center"/>
    </xf>
    <xf numFmtId="0" fontId="8" fillId="0" borderId="0" xfId="0" applyFont="1" applyAlignment="1">
      <alignment vertical="center" shrinkToFit="1"/>
    </xf>
    <xf numFmtId="0" fontId="5" fillId="7" borderId="21" xfId="1" applyFont="1" applyFill="1" applyBorder="1" applyAlignment="1">
      <alignment horizontal="center" vertical="center"/>
    </xf>
    <xf numFmtId="0" fontId="5" fillId="7" borderId="21" xfId="1" applyFont="1" applyFill="1" applyBorder="1" applyAlignment="1">
      <alignment horizontal="center" vertical="center" shrinkToFit="1"/>
    </xf>
    <xf numFmtId="0" fontId="5" fillId="7" borderId="13" xfId="1" applyFont="1" applyFill="1" applyBorder="1" applyAlignment="1">
      <alignment horizontal="center" vertical="center" shrinkToFit="1"/>
    </xf>
    <xf numFmtId="0" fontId="5" fillId="8" borderId="24" xfId="1" applyFont="1" applyFill="1" applyBorder="1" applyAlignment="1">
      <alignment horizontal="center" vertical="center"/>
    </xf>
    <xf numFmtId="0" fontId="5" fillId="8" borderId="96" xfId="1" applyFont="1" applyFill="1" applyBorder="1" applyAlignment="1">
      <alignment horizontal="center" vertical="center"/>
    </xf>
    <xf numFmtId="0" fontId="5" fillId="8" borderId="25" xfId="1" applyFont="1" applyFill="1" applyBorder="1" applyAlignment="1">
      <alignment horizontal="center" vertical="center"/>
    </xf>
    <xf numFmtId="0" fontId="5" fillId="8" borderId="96" xfId="1" applyFont="1" applyFill="1" applyBorder="1" applyAlignment="1">
      <alignment horizontal="center" vertical="center" shrinkToFit="1"/>
    </xf>
    <xf numFmtId="0" fontId="8" fillId="0" borderId="0" xfId="1" applyFont="1" applyAlignment="1">
      <alignment horizontal="center" vertical="center"/>
    </xf>
    <xf numFmtId="0" fontId="5" fillId="8" borderId="101" xfId="1" applyFont="1" applyFill="1" applyBorder="1" applyAlignment="1">
      <alignment horizontal="center" vertical="center" shrinkToFit="1"/>
    </xf>
    <xf numFmtId="177" fontId="5" fillId="0" borderId="0" xfId="1" applyNumberFormat="1" applyFont="1" applyAlignment="1">
      <alignment horizontal="center" vertical="center" shrinkToFit="1"/>
    </xf>
    <xf numFmtId="6" fontId="5" fillId="0" borderId="0" xfId="3" applyFont="1" applyFill="1" applyBorder="1" applyAlignment="1" applyProtection="1">
      <alignment vertical="center" shrinkToFit="1"/>
    </xf>
    <xf numFmtId="0" fontId="5" fillId="0" borderId="0" xfId="1" applyFont="1" applyAlignment="1">
      <alignment vertical="center" shrinkToFit="1"/>
    </xf>
    <xf numFmtId="3" fontId="5" fillId="0" borderId="0" xfId="1" applyNumberFormat="1" applyFont="1" applyAlignment="1">
      <alignment vertical="center" shrinkToFit="1"/>
    </xf>
    <xf numFmtId="0" fontId="19" fillId="3" borderId="83" xfId="1" applyFont="1" applyFill="1" applyBorder="1" applyAlignment="1">
      <alignment horizontal="center" vertical="center" shrinkToFit="1"/>
    </xf>
    <xf numFmtId="0" fontId="19" fillId="4" borderId="83" xfId="1" applyFont="1" applyFill="1" applyBorder="1" applyAlignment="1">
      <alignment horizontal="center" vertical="center" wrapText="1"/>
    </xf>
    <xf numFmtId="0" fontId="5" fillId="7" borderId="70" xfId="1" applyFont="1" applyFill="1" applyBorder="1" applyAlignment="1">
      <alignment horizontal="center" vertical="center" shrinkToFit="1"/>
    </xf>
    <xf numFmtId="0" fontId="8" fillId="0" borderId="0" xfId="1" applyFont="1">
      <alignment vertical="center"/>
    </xf>
    <xf numFmtId="0" fontId="5" fillId="8" borderId="60" xfId="1" applyFont="1" applyFill="1" applyBorder="1" applyAlignment="1">
      <alignment horizontal="center" vertical="center"/>
    </xf>
    <xf numFmtId="0" fontId="5" fillId="8" borderId="64" xfId="1" applyFont="1" applyFill="1" applyBorder="1" applyAlignment="1">
      <alignment horizontal="center" vertical="center"/>
    </xf>
    <xf numFmtId="0" fontId="5" fillId="8" borderId="61" xfId="1" applyFont="1" applyFill="1" applyBorder="1" applyAlignment="1">
      <alignment horizontal="center" vertical="center"/>
    </xf>
    <xf numFmtId="3" fontId="5" fillId="0" borderId="59" xfId="1" applyNumberFormat="1" applyFont="1" applyBorder="1" applyAlignment="1">
      <alignment horizontal="center" vertical="center" shrinkToFit="1"/>
    </xf>
    <xf numFmtId="3" fontId="5" fillId="0" borderId="62" xfId="1" applyNumberFormat="1" applyFont="1" applyBorder="1" applyAlignment="1">
      <alignment horizontal="center" vertical="center" shrinkToFit="1"/>
    </xf>
    <xf numFmtId="3" fontId="5" fillId="0" borderId="57" xfId="1" applyNumberFormat="1" applyFont="1" applyBorder="1" applyAlignment="1">
      <alignment horizontal="center" vertical="center" shrinkToFit="1"/>
    </xf>
    <xf numFmtId="3" fontId="5" fillId="0" borderId="14" xfId="1" applyNumberFormat="1" applyFont="1" applyBorder="1" applyAlignment="1">
      <alignment horizontal="center" vertical="center" shrinkToFit="1"/>
    </xf>
    <xf numFmtId="3" fontId="5" fillId="0" borderId="10" xfId="1" applyNumberFormat="1" applyFont="1" applyBorder="1" applyAlignment="1">
      <alignment horizontal="center" vertical="center" shrinkToFit="1"/>
    </xf>
    <xf numFmtId="3" fontId="5" fillId="0" borderId="11" xfId="1" applyNumberFormat="1" applyFont="1" applyBorder="1" applyAlignment="1">
      <alignment horizontal="center" vertical="center" shrinkToFit="1"/>
    </xf>
    <xf numFmtId="0" fontId="5" fillId="7" borderId="76" xfId="1" applyFont="1" applyFill="1" applyBorder="1" applyAlignment="1">
      <alignment horizontal="center" vertical="center" shrinkToFit="1"/>
    </xf>
    <xf numFmtId="0" fontId="19" fillId="4" borderId="84" xfId="1" applyFont="1" applyFill="1" applyBorder="1" applyAlignment="1">
      <alignment horizontal="center" vertical="center" wrapText="1"/>
    </xf>
    <xf numFmtId="0" fontId="19" fillId="3" borderId="84" xfId="1" applyFont="1" applyFill="1" applyBorder="1" applyAlignment="1">
      <alignment horizontal="center" vertical="center" shrinkToFit="1"/>
    </xf>
    <xf numFmtId="0" fontId="26" fillId="0" borderId="0" xfId="0" applyFont="1" applyAlignment="1">
      <alignment horizontal="center" vertical="center"/>
    </xf>
    <xf numFmtId="0" fontId="5" fillId="8" borderId="23" xfId="1" applyFont="1" applyFill="1" applyBorder="1" applyAlignment="1">
      <alignment horizontal="center" vertical="center"/>
    </xf>
    <xf numFmtId="0" fontId="5" fillId="7" borderId="20" xfId="1" applyFont="1" applyFill="1" applyBorder="1" applyAlignment="1">
      <alignment horizontal="center" vertical="center"/>
    </xf>
    <xf numFmtId="0" fontId="5" fillId="7" borderId="20" xfId="1" applyFont="1" applyFill="1" applyBorder="1" applyAlignment="1">
      <alignment horizontal="center" vertical="center" shrinkToFit="1"/>
    </xf>
    <xf numFmtId="0" fontId="5" fillId="7" borderId="0" xfId="1" applyFont="1" applyFill="1" applyAlignment="1">
      <alignment horizontal="center" vertical="center" shrinkToFit="1"/>
    </xf>
    <xf numFmtId="0" fontId="29" fillId="0" borderId="0" xfId="1" applyFont="1">
      <alignment vertical="center"/>
    </xf>
    <xf numFmtId="0" fontId="8" fillId="0" borderId="0" xfId="1" applyFont="1" applyAlignment="1">
      <alignment horizontal="left" vertical="center"/>
    </xf>
    <xf numFmtId="0" fontId="34" fillId="0" borderId="0" xfId="1" applyFont="1">
      <alignment vertical="center"/>
    </xf>
    <xf numFmtId="177" fontId="5" fillId="0" borderId="0" xfId="1" applyNumberFormat="1" applyFont="1" applyAlignment="1">
      <alignment horizontal="left" vertical="center"/>
    </xf>
    <xf numFmtId="0" fontId="5" fillId="0" borderId="0" xfId="1" applyFont="1" applyAlignment="1">
      <alignment horizontal="center" vertical="center" wrapText="1"/>
    </xf>
    <xf numFmtId="0" fontId="35" fillId="0" borderId="0" xfId="1" applyFont="1">
      <alignment vertical="center"/>
    </xf>
    <xf numFmtId="176" fontId="5" fillId="0" borderId="0" xfId="3" applyNumberFormat="1" applyFont="1" applyFill="1" applyBorder="1" applyAlignment="1" applyProtection="1">
      <alignment vertical="center" shrinkToFit="1"/>
    </xf>
    <xf numFmtId="0" fontId="31" fillId="0" borderId="0" xfId="2" applyFont="1" applyAlignment="1">
      <alignment vertical="center" wrapText="1"/>
    </xf>
    <xf numFmtId="176" fontId="5" fillId="11" borderId="117" xfId="3" applyNumberFormat="1" applyFont="1" applyFill="1" applyBorder="1" applyAlignment="1" applyProtection="1">
      <alignment horizontal="right" vertical="center" shrinkToFit="1"/>
    </xf>
    <xf numFmtId="0" fontId="9" fillId="0" borderId="0" xfId="1" applyFont="1" applyAlignment="1">
      <alignment horizontal="right" vertical="center"/>
    </xf>
    <xf numFmtId="0" fontId="38" fillId="0" borderId="0" xfId="0" applyFont="1">
      <alignment vertical="center"/>
    </xf>
    <xf numFmtId="0" fontId="5" fillId="11" borderId="73" xfId="1" applyFont="1" applyFill="1" applyBorder="1" applyAlignment="1">
      <alignment horizontal="center" vertical="center" shrinkToFit="1"/>
    </xf>
    <xf numFmtId="176" fontId="5" fillId="11" borderId="129" xfId="3" applyNumberFormat="1" applyFont="1" applyFill="1" applyBorder="1" applyAlignment="1" applyProtection="1">
      <alignment horizontal="right" vertical="center" shrinkToFit="1"/>
    </xf>
    <xf numFmtId="0" fontId="5" fillId="0" borderId="127" xfId="1" applyFont="1" applyBorder="1" applyAlignment="1">
      <alignment horizontal="center" vertical="center" shrinkToFit="1"/>
    </xf>
    <xf numFmtId="0" fontId="5" fillId="0" borderId="128" xfId="1" applyFont="1" applyBorder="1" applyAlignment="1">
      <alignment horizontal="center" vertical="center" shrinkToFit="1"/>
    </xf>
    <xf numFmtId="176" fontId="5" fillId="11" borderId="89" xfId="3" applyNumberFormat="1" applyFont="1" applyFill="1" applyBorder="1" applyAlignment="1" applyProtection="1">
      <alignment horizontal="right" vertical="center" shrinkToFit="1"/>
    </xf>
    <xf numFmtId="176" fontId="5" fillId="5" borderId="99" xfId="3" applyNumberFormat="1" applyFont="1" applyFill="1" applyBorder="1" applyAlignment="1" applyProtection="1">
      <alignment vertical="center" shrinkToFit="1"/>
    </xf>
    <xf numFmtId="176" fontId="5" fillId="0" borderId="105" xfId="3" applyNumberFormat="1" applyFont="1" applyBorder="1" applyAlignment="1" applyProtection="1">
      <alignment vertical="center" shrinkToFit="1"/>
    </xf>
    <xf numFmtId="176" fontId="5" fillId="0" borderId="102" xfId="3" applyNumberFormat="1" applyFont="1" applyBorder="1" applyAlignment="1" applyProtection="1">
      <alignment vertical="center" shrinkToFit="1"/>
    </xf>
    <xf numFmtId="176" fontId="5" fillId="5" borderId="73" xfId="3" applyNumberFormat="1" applyFont="1" applyFill="1" applyBorder="1" applyAlignment="1" applyProtection="1">
      <alignment vertical="center" shrinkToFit="1"/>
    </xf>
    <xf numFmtId="0" fontId="9" fillId="11" borderId="103" xfId="1" applyFont="1" applyFill="1" applyBorder="1" applyAlignment="1">
      <alignment horizontal="center" vertical="center" wrapText="1"/>
    </xf>
    <xf numFmtId="0" fontId="45" fillId="0" borderId="0" xfId="0" applyFont="1">
      <alignment vertical="center"/>
    </xf>
    <xf numFmtId="0" fontId="5" fillId="0" borderId="38" xfId="1" applyFont="1" applyBorder="1">
      <alignment vertical="center"/>
    </xf>
    <xf numFmtId="179" fontId="9" fillId="10" borderId="155" xfId="1" applyNumberFormat="1" applyFont="1" applyFill="1" applyBorder="1" applyAlignment="1">
      <alignment horizontal="center" vertical="center" shrinkToFit="1"/>
    </xf>
    <xf numFmtId="176" fontId="9" fillId="10" borderId="156" xfId="1" applyNumberFormat="1" applyFont="1" applyFill="1" applyBorder="1">
      <alignment vertical="center"/>
    </xf>
    <xf numFmtId="180" fontId="42" fillId="10" borderId="7" xfId="1" applyNumberFormat="1" applyFont="1" applyFill="1" applyBorder="1" applyAlignment="1">
      <alignment horizontal="center" vertical="center" wrapText="1" shrinkToFit="1"/>
    </xf>
    <xf numFmtId="179" fontId="9" fillId="10" borderId="38" xfId="1" applyNumberFormat="1" applyFont="1" applyFill="1" applyBorder="1" applyAlignment="1">
      <alignment horizontal="center" vertical="center" shrinkToFit="1"/>
    </xf>
    <xf numFmtId="176" fontId="9" fillId="10" borderId="171" xfId="1" applyNumberFormat="1" applyFont="1" applyFill="1" applyBorder="1">
      <alignment vertical="center"/>
    </xf>
    <xf numFmtId="0" fontId="43" fillId="5" borderId="71" xfId="1" applyFont="1" applyFill="1" applyBorder="1" applyAlignment="1">
      <alignment horizontal="center" vertical="center" wrapText="1"/>
    </xf>
    <xf numFmtId="0" fontId="22" fillId="0" borderId="0" xfId="2" applyFont="1" applyAlignment="1">
      <alignment horizontal="center" vertical="center" shrinkToFit="1"/>
    </xf>
    <xf numFmtId="176" fontId="5" fillId="10" borderId="165" xfId="1" applyNumberFormat="1" applyFont="1" applyFill="1" applyBorder="1" applyAlignment="1">
      <alignment horizontal="center" vertical="center" shrinkToFit="1"/>
    </xf>
    <xf numFmtId="176" fontId="5" fillId="10" borderId="166" xfId="1" applyNumberFormat="1" applyFont="1" applyFill="1" applyBorder="1" applyAlignment="1">
      <alignment horizontal="center" vertical="center" shrinkToFit="1"/>
    </xf>
    <xf numFmtId="181" fontId="9" fillId="10" borderId="37" xfId="1" applyNumberFormat="1" applyFont="1" applyFill="1" applyBorder="1" applyAlignment="1">
      <alignment horizontal="center" vertical="center" shrinkToFit="1"/>
    </xf>
    <xf numFmtId="176" fontId="5" fillId="10" borderId="177" xfId="1" applyNumberFormat="1" applyFont="1" applyFill="1" applyBorder="1" applyAlignment="1">
      <alignment vertical="center" shrinkToFit="1"/>
    </xf>
    <xf numFmtId="6" fontId="48" fillId="0" borderId="0" xfId="3" applyFont="1" applyFill="1" applyBorder="1" applyAlignment="1" applyProtection="1">
      <alignment horizontal="center" vertical="center" shrinkToFit="1"/>
    </xf>
    <xf numFmtId="3" fontId="48" fillId="0" borderId="0" xfId="3" applyNumberFormat="1" applyFont="1" applyFill="1" applyBorder="1" applyAlignment="1" applyProtection="1">
      <alignment vertical="center" shrinkToFit="1"/>
    </xf>
    <xf numFmtId="176" fontId="48" fillId="0" borderId="0" xfId="1" applyNumberFormat="1" applyFont="1" applyAlignment="1">
      <alignment horizontal="right" vertical="center" shrinkToFit="1"/>
    </xf>
    <xf numFmtId="176" fontId="48" fillId="0" borderId="0" xfId="1" applyNumberFormat="1" applyFont="1" applyAlignment="1">
      <alignment vertical="center" shrinkToFit="1"/>
    </xf>
    <xf numFmtId="3" fontId="48" fillId="0" borderId="0" xfId="1" applyNumberFormat="1" applyFont="1" applyAlignment="1">
      <alignment vertical="center" shrinkToFit="1"/>
    </xf>
    <xf numFmtId="0" fontId="5" fillId="11" borderId="137" xfId="1" applyFont="1" applyFill="1" applyBorder="1" applyAlignment="1">
      <alignment horizontal="center" vertical="center" wrapText="1"/>
    </xf>
    <xf numFmtId="176" fontId="5" fillId="11" borderId="127" xfId="3" applyNumberFormat="1" applyFont="1" applyFill="1" applyBorder="1" applyAlignment="1" applyProtection="1">
      <alignment vertical="center" shrinkToFit="1"/>
    </xf>
    <xf numFmtId="176" fontId="5" fillId="11" borderId="128" xfId="3" applyNumberFormat="1" applyFont="1" applyFill="1" applyBorder="1" applyAlignment="1" applyProtection="1">
      <alignment vertical="center" shrinkToFit="1"/>
    </xf>
    <xf numFmtId="3" fontId="44" fillId="6" borderId="147" xfId="3" applyNumberFormat="1" applyFont="1" applyFill="1" applyBorder="1" applyAlignment="1" applyProtection="1">
      <alignment vertical="center" shrinkToFit="1"/>
    </xf>
    <xf numFmtId="176" fontId="5" fillId="0" borderId="105" xfId="3" applyNumberFormat="1" applyFont="1" applyBorder="1" applyAlignment="1" applyProtection="1">
      <alignment horizontal="right" vertical="center" shrinkToFit="1"/>
    </xf>
    <xf numFmtId="176" fontId="5" fillId="0" borderId="102" xfId="3" applyNumberFormat="1" applyFont="1" applyBorder="1" applyAlignment="1" applyProtection="1">
      <alignment horizontal="right" vertical="center" shrinkToFit="1"/>
    </xf>
    <xf numFmtId="0" fontId="16" fillId="0" borderId="0" xfId="1" applyFont="1" applyAlignment="1">
      <alignment horizontal="center" vertical="top"/>
    </xf>
    <xf numFmtId="0" fontId="33" fillId="11" borderId="104" xfId="1" applyFont="1" applyFill="1" applyBorder="1" applyAlignment="1">
      <alignment horizontal="center" vertical="top" wrapText="1"/>
    </xf>
    <xf numFmtId="180" fontId="9" fillId="10" borderId="6" xfId="1" applyNumberFormat="1" applyFont="1" applyFill="1" applyBorder="1" applyAlignment="1">
      <alignment horizontal="center" vertical="top" wrapText="1" shrinkToFit="1"/>
    </xf>
    <xf numFmtId="0" fontId="0" fillId="0" borderId="0" xfId="0" applyAlignment="1">
      <alignment vertical="top"/>
    </xf>
    <xf numFmtId="0" fontId="33" fillId="5" borderId="74" xfId="1" applyFont="1" applyFill="1" applyBorder="1" applyAlignment="1">
      <alignment horizontal="center" vertical="top" wrapText="1"/>
    </xf>
    <xf numFmtId="0" fontId="33" fillId="11" borderId="116" xfId="1" applyFont="1" applyFill="1" applyBorder="1" applyAlignment="1">
      <alignment horizontal="center" vertical="top" wrapText="1"/>
    </xf>
    <xf numFmtId="0" fontId="33" fillId="11" borderId="12" xfId="1" applyFont="1" applyFill="1" applyBorder="1" applyAlignment="1">
      <alignment horizontal="center" vertical="top" shrinkToFit="1"/>
    </xf>
    <xf numFmtId="0" fontId="33" fillId="11" borderId="74" xfId="1" applyFont="1" applyFill="1" applyBorder="1" applyAlignment="1">
      <alignment horizontal="center" vertical="top"/>
    </xf>
    <xf numFmtId="0" fontId="32" fillId="11" borderId="74" xfId="1" applyFont="1" applyFill="1" applyBorder="1" applyAlignment="1">
      <alignment horizontal="center" vertical="top" wrapText="1"/>
    </xf>
    <xf numFmtId="0" fontId="32" fillId="11" borderId="106" xfId="1" applyFont="1" applyFill="1" applyBorder="1" applyAlignment="1">
      <alignment horizontal="center" vertical="top" wrapText="1"/>
    </xf>
    <xf numFmtId="0" fontId="32" fillId="5" borderId="74" xfId="1" applyFont="1" applyFill="1" applyBorder="1" applyAlignment="1">
      <alignment horizontal="center" vertical="top"/>
    </xf>
    <xf numFmtId="0" fontId="32" fillId="11" borderId="12" xfId="1" applyFont="1" applyFill="1" applyBorder="1" applyAlignment="1">
      <alignment horizontal="center" vertical="top"/>
    </xf>
    <xf numFmtId="0" fontId="33" fillId="11" borderId="106" xfId="1" applyFont="1" applyFill="1" applyBorder="1" applyAlignment="1">
      <alignment horizontal="center" vertical="top" wrapText="1"/>
    </xf>
    <xf numFmtId="0" fontId="33" fillId="5" borderId="74" xfId="1" applyFont="1" applyFill="1" applyBorder="1" applyAlignment="1">
      <alignment horizontal="center" vertical="top"/>
    </xf>
    <xf numFmtId="0" fontId="33" fillId="11" borderId="12" xfId="1" applyFont="1" applyFill="1" applyBorder="1" applyAlignment="1">
      <alignment horizontal="center" vertical="top"/>
    </xf>
    <xf numFmtId="0" fontId="36" fillId="0" borderId="12" xfId="2" applyFont="1" applyBorder="1" applyAlignment="1">
      <alignment vertical="center" shrinkToFit="1"/>
    </xf>
    <xf numFmtId="6" fontId="5" fillId="0" borderId="0" xfId="3" applyFont="1" applyBorder="1" applyAlignment="1" applyProtection="1">
      <alignment vertical="center" wrapText="1"/>
    </xf>
    <xf numFmtId="0" fontId="40" fillId="0" borderId="0" xfId="0" applyFont="1" applyAlignment="1">
      <alignment vertical="center" shrinkToFit="1"/>
    </xf>
    <xf numFmtId="49" fontId="7" fillId="0" borderId="202" xfId="2" applyNumberFormat="1" applyFont="1" applyBorder="1" applyAlignment="1">
      <alignment horizontal="center" vertical="center" shrinkToFit="1"/>
    </xf>
    <xf numFmtId="49" fontId="7" fillId="0" borderId="134" xfId="2" applyNumberFormat="1" applyFont="1" applyBorder="1" applyAlignment="1">
      <alignment horizontal="center" vertical="center" shrinkToFit="1"/>
    </xf>
    <xf numFmtId="0" fontId="5" fillId="0" borderId="0" xfId="1" applyFont="1" applyAlignment="1">
      <alignment horizontal="center" vertical="center" shrinkToFit="1"/>
    </xf>
    <xf numFmtId="6" fontId="5" fillId="0" borderId="0" xfId="3" applyFont="1" applyFill="1" applyBorder="1" applyAlignment="1" applyProtection="1">
      <alignment vertical="center" wrapText="1"/>
    </xf>
    <xf numFmtId="0" fontId="8" fillId="0" borderId="73" xfId="2" applyFont="1" applyBorder="1" applyAlignment="1">
      <alignment horizontal="center" vertical="center" shrinkToFit="1"/>
    </xf>
    <xf numFmtId="0" fontId="6" fillId="10" borderId="152" xfId="1" applyFont="1" applyFill="1" applyBorder="1" applyAlignment="1">
      <alignment horizontal="center" vertical="center" wrapText="1" shrinkToFit="1"/>
    </xf>
    <xf numFmtId="0" fontId="6" fillId="10" borderId="0" xfId="1" applyFont="1" applyFill="1" applyAlignment="1">
      <alignment horizontal="center" vertical="center" wrapText="1" shrinkToFit="1"/>
    </xf>
    <xf numFmtId="0" fontId="17" fillId="0" borderId="0" xfId="0" applyFont="1" applyAlignment="1">
      <alignment horizontal="center" vertical="center"/>
    </xf>
    <xf numFmtId="0" fontId="31" fillId="0" borderId="0" xfId="2" applyFont="1" applyAlignment="1">
      <alignment horizontal="left" vertical="center" wrapText="1"/>
    </xf>
    <xf numFmtId="0" fontId="26" fillId="0" borderId="0" xfId="1" applyFont="1" applyAlignment="1">
      <alignment horizontal="center" vertical="center"/>
    </xf>
    <xf numFmtId="0" fontId="57" fillId="0" borderId="73" xfId="1" applyFont="1" applyBorder="1" applyAlignment="1">
      <alignment horizontal="center" vertical="center"/>
    </xf>
    <xf numFmtId="0" fontId="57" fillId="0" borderId="0" xfId="1" applyFont="1" applyAlignment="1">
      <alignment horizontal="center" vertical="center"/>
    </xf>
    <xf numFmtId="176" fontId="5" fillId="5" borderId="72" xfId="3" applyNumberFormat="1" applyFont="1" applyFill="1" applyBorder="1" applyAlignment="1" applyProtection="1">
      <alignment vertical="center" shrinkToFit="1"/>
    </xf>
    <xf numFmtId="176" fontId="5" fillId="0" borderId="107" xfId="3" applyNumberFormat="1" applyFont="1" applyBorder="1" applyAlignment="1" applyProtection="1">
      <alignment horizontal="right" vertical="center" shrinkToFit="1"/>
    </xf>
    <xf numFmtId="0" fontId="33" fillId="11" borderId="139" xfId="1" applyFont="1" applyFill="1" applyBorder="1" applyAlignment="1">
      <alignment horizontal="center" vertical="top" wrapText="1"/>
    </xf>
    <xf numFmtId="0" fontId="33" fillId="5" borderId="106" xfId="1" applyFont="1" applyFill="1" applyBorder="1" applyAlignment="1">
      <alignment horizontal="center" vertical="top" wrapText="1"/>
    </xf>
    <xf numFmtId="0" fontId="6" fillId="0" borderId="0" xfId="0" applyFont="1" applyAlignment="1">
      <alignment horizontal="right" vertical="center"/>
    </xf>
    <xf numFmtId="49" fontId="13" fillId="0" borderId="258" xfId="0" applyNumberFormat="1" applyFont="1" applyBorder="1" applyAlignment="1">
      <alignment horizontal="center" vertical="center"/>
    </xf>
    <xf numFmtId="49" fontId="13" fillId="0" borderId="134" xfId="0" applyNumberFormat="1" applyFont="1" applyBorder="1" applyAlignment="1">
      <alignment horizontal="center" vertical="center"/>
    </xf>
    <xf numFmtId="49" fontId="13" fillId="0" borderId="203" xfId="0" applyNumberFormat="1" applyFont="1" applyBorder="1" applyAlignment="1">
      <alignment horizontal="center" vertical="center"/>
    </xf>
    <xf numFmtId="49" fontId="7" fillId="0" borderId="203" xfId="1" applyNumberFormat="1" applyFont="1" applyBorder="1" applyAlignment="1">
      <alignment horizontal="center" vertical="center"/>
    </xf>
    <xf numFmtId="0" fontId="59" fillId="0" borderId="0" xfId="0" applyFont="1">
      <alignment vertical="center"/>
    </xf>
    <xf numFmtId="0" fontId="60" fillId="0" borderId="0" xfId="0" applyFont="1" applyAlignment="1">
      <alignment vertical="top"/>
    </xf>
    <xf numFmtId="0" fontId="61" fillId="0" borderId="0" xfId="0" applyFont="1">
      <alignment vertical="center"/>
    </xf>
    <xf numFmtId="0" fontId="0" fillId="0" borderId="0" xfId="0" applyAlignment="1">
      <alignment horizontal="left" vertical="center"/>
    </xf>
    <xf numFmtId="0" fontId="62" fillId="0" borderId="73" xfId="6" applyFont="1" applyBorder="1" applyAlignment="1">
      <alignment horizontal="center" vertical="center"/>
    </xf>
    <xf numFmtId="0" fontId="64" fillId="0" borderId="0" xfId="6" applyFont="1">
      <alignment vertical="center"/>
    </xf>
    <xf numFmtId="0" fontId="64" fillId="0" borderId="0" xfId="6" applyFont="1" applyAlignment="1">
      <alignment horizontal="center" vertical="center"/>
    </xf>
    <xf numFmtId="0" fontId="65" fillId="0" borderId="0" xfId="6" applyFont="1">
      <alignment vertical="center"/>
    </xf>
    <xf numFmtId="0" fontId="65" fillId="0" borderId="73" xfId="6" applyFont="1" applyBorder="1">
      <alignment vertical="center"/>
    </xf>
    <xf numFmtId="0" fontId="65" fillId="0" borderId="0" xfId="6" applyFont="1" applyAlignment="1">
      <alignment horizontal="center" vertical="center"/>
    </xf>
    <xf numFmtId="0" fontId="65" fillId="0" borderId="73" xfId="6" applyFont="1" applyBorder="1" applyAlignment="1">
      <alignment horizontal="center" vertical="center"/>
    </xf>
    <xf numFmtId="0" fontId="64" fillId="0" borderId="27" xfId="6" applyFont="1" applyBorder="1">
      <alignment vertical="center"/>
    </xf>
    <xf numFmtId="0" fontId="74" fillId="7" borderId="73" xfId="6" applyFont="1" applyFill="1" applyBorder="1">
      <alignment vertical="center"/>
    </xf>
    <xf numFmtId="0" fontId="75" fillId="7" borderId="20" xfId="6" applyFont="1" applyFill="1" applyBorder="1">
      <alignment vertical="center"/>
    </xf>
    <xf numFmtId="0" fontId="65" fillId="0" borderId="202" xfId="6" applyFont="1" applyBorder="1" applyAlignment="1">
      <alignment horizontal="center" vertical="center"/>
    </xf>
    <xf numFmtId="0" fontId="65" fillId="0" borderId="70" xfId="6" applyFont="1" applyBorder="1" applyAlignment="1">
      <alignment horizontal="center" vertical="center"/>
    </xf>
    <xf numFmtId="0" fontId="65" fillId="0" borderId="134" xfId="6" applyFont="1" applyBorder="1" applyAlignment="1">
      <alignment horizontal="center" vertical="center"/>
    </xf>
    <xf numFmtId="0" fontId="65" fillId="0" borderId="209" xfId="6" applyFont="1" applyBorder="1" applyAlignment="1">
      <alignment horizontal="center" vertical="center"/>
    </xf>
    <xf numFmtId="0" fontId="65" fillId="0" borderId="203" xfId="6" applyFont="1" applyBorder="1" applyAlignment="1">
      <alignment horizontal="center" vertical="center"/>
    </xf>
    <xf numFmtId="0" fontId="73" fillId="0" borderId="73" xfId="6" applyFont="1" applyBorder="1" applyAlignment="1">
      <alignment horizontal="center" vertical="center"/>
    </xf>
    <xf numFmtId="0" fontId="73" fillId="0" borderId="73" xfId="6" applyFont="1" applyBorder="1">
      <alignment vertical="center"/>
    </xf>
    <xf numFmtId="0" fontId="73" fillId="0" borderId="268" xfId="6" applyFont="1" applyBorder="1" applyAlignment="1">
      <alignment horizontal="center" vertical="center"/>
    </xf>
    <xf numFmtId="0" fontId="73" fillId="0" borderId="268" xfId="6" applyFont="1" applyBorder="1">
      <alignment vertical="center"/>
    </xf>
    <xf numFmtId="0" fontId="73" fillId="0" borderId="272" xfId="6" applyFont="1" applyBorder="1" applyAlignment="1">
      <alignment horizontal="center" vertical="center"/>
    </xf>
    <xf numFmtId="0" fontId="73" fillId="0" borderId="272" xfId="6" applyFont="1" applyBorder="1">
      <alignment vertical="center"/>
    </xf>
    <xf numFmtId="0" fontId="73" fillId="0" borderId="72" xfId="6" applyFont="1" applyBorder="1" applyAlignment="1">
      <alignment horizontal="center" vertical="center"/>
    </xf>
    <xf numFmtId="0" fontId="73" fillId="0" borderId="72" xfId="6" applyFont="1" applyBorder="1">
      <alignment vertical="center"/>
    </xf>
    <xf numFmtId="0" fontId="59" fillId="0" borderId="0" xfId="0" applyFont="1" applyAlignment="1">
      <alignment horizontal="left" vertical="center" indent="4"/>
    </xf>
    <xf numFmtId="0" fontId="59" fillId="0" borderId="0" xfId="0" applyFont="1" applyAlignment="1">
      <alignment horizontal="distributed" vertical="top" indent="4"/>
    </xf>
    <xf numFmtId="49" fontId="5" fillId="0" borderId="184" xfId="0" applyNumberFormat="1" applyFont="1" applyBorder="1" applyAlignment="1">
      <alignment horizontal="center" vertical="center" shrinkToFit="1"/>
    </xf>
    <xf numFmtId="49" fontId="5" fillId="0" borderId="180" xfId="0" applyNumberFormat="1" applyFont="1" applyBorder="1" applyAlignment="1">
      <alignment horizontal="center" vertical="center" shrinkToFit="1"/>
    </xf>
    <xf numFmtId="49" fontId="5" fillId="0" borderId="186" xfId="0" applyNumberFormat="1" applyFont="1" applyBorder="1" applyAlignment="1">
      <alignment horizontal="center" vertical="center" shrinkToFit="1"/>
    </xf>
    <xf numFmtId="49" fontId="5" fillId="0" borderId="185" xfId="0" applyNumberFormat="1" applyFont="1" applyBorder="1" applyAlignment="1">
      <alignment horizontal="center" vertical="center" shrinkToFit="1"/>
    </xf>
    <xf numFmtId="49" fontId="5" fillId="0" borderId="181" xfId="0" applyNumberFormat="1" applyFont="1" applyBorder="1" applyAlignment="1">
      <alignment horizontal="center" vertical="center" shrinkToFit="1"/>
    </xf>
    <xf numFmtId="49" fontId="5" fillId="0" borderId="187" xfId="0" applyNumberFormat="1" applyFont="1" applyBorder="1" applyAlignment="1">
      <alignment horizontal="center" vertical="center" shrinkToFit="1"/>
    </xf>
    <xf numFmtId="49" fontId="5" fillId="0" borderId="191" xfId="0" applyNumberFormat="1" applyFont="1" applyBorder="1" applyAlignment="1">
      <alignment horizontal="center" vertical="center" shrinkToFit="1"/>
    </xf>
    <xf numFmtId="49" fontId="5" fillId="0" borderId="189" xfId="0" applyNumberFormat="1" applyFont="1" applyBorder="1" applyAlignment="1">
      <alignment horizontal="center" vertical="center" shrinkToFit="1"/>
    </xf>
    <xf numFmtId="49" fontId="5" fillId="0" borderId="192" xfId="0" applyNumberFormat="1"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0" xfId="0" applyFont="1" applyAlignment="1">
      <alignment horizontal="center" vertical="center" shrinkToFit="1"/>
    </xf>
    <xf numFmtId="0" fontId="5" fillId="0" borderId="4"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46" xfId="0" applyFont="1" applyBorder="1" applyAlignment="1">
      <alignment horizontal="center" vertical="center" shrinkToFit="1"/>
    </xf>
    <xf numFmtId="49" fontId="5" fillId="0" borderId="178" xfId="0" applyNumberFormat="1" applyFont="1" applyBorder="1" applyAlignment="1">
      <alignment horizontal="center" vertical="center" shrinkToFit="1"/>
    </xf>
    <xf numFmtId="49" fontId="5" fillId="0" borderId="182" xfId="0" applyNumberFormat="1" applyFont="1" applyBorder="1" applyAlignment="1">
      <alignment horizontal="center" vertical="center" shrinkToFit="1"/>
    </xf>
    <xf numFmtId="49" fontId="5" fillId="0" borderId="179" xfId="0" applyNumberFormat="1" applyFont="1" applyBorder="1" applyAlignment="1">
      <alignment horizontal="center" vertical="center" shrinkToFit="1"/>
    </xf>
    <xf numFmtId="49" fontId="5" fillId="0" borderId="183" xfId="0" applyNumberFormat="1" applyFont="1" applyBorder="1" applyAlignment="1">
      <alignment horizontal="center" vertical="center" shrinkToFit="1"/>
    </xf>
    <xf numFmtId="49" fontId="5" fillId="0" borderId="188" xfId="0" applyNumberFormat="1" applyFont="1" applyBorder="1" applyAlignment="1">
      <alignment horizontal="center" vertical="center" shrinkToFit="1"/>
    </xf>
    <xf numFmtId="49" fontId="5" fillId="0" borderId="190" xfId="0" applyNumberFormat="1"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30" xfId="0" applyFont="1" applyBorder="1" applyAlignment="1">
      <alignment horizontal="center" vertical="center" shrinkToFit="1"/>
    </xf>
    <xf numFmtId="176" fontId="5" fillId="0" borderId="49" xfId="0" applyNumberFormat="1" applyFont="1" applyBorder="1" applyAlignment="1">
      <alignment horizontal="center" vertical="center" shrinkToFit="1"/>
    </xf>
    <xf numFmtId="176" fontId="5" fillId="0" borderId="4" xfId="0" applyNumberFormat="1" applyFont="1" applyBorder="1" applyAlignment="1">
      <alignment horizontal="center" vertical="center" shrinkToFit="1"/>
    </xf>
    <xf numFmtId="176" fontId="5" fillId="0" borderId="53" xfId="0" applyNumberFormat="1" applyFont="1" applyBorder="1" applyAlignment="1">
      <alignment horizontal="center" vertical="center" shrinkToFit="1"/>
    </xf>
    <xf numFmtId="0" fontId="54" fillId="0" borderId="59" xfId="0" applyFont="1" applyBorder="1" applyAlignment="1">
      <alignment horizontal="center" vertical="center"/>
    </xf>
    <xf numFmtId="0" fontId="54" fillId="0" borderId="62" xfId="0" applyFont="1" applyBorder="1" applyAlignment="1">
      <alignment horizontal="center" vertical="center"/>
    </xf>
    <xf numFmtId="0" fontId="54" fillId="0" borderId="57" xfId="0" applyFont="1" applyBorder="1" applyAlignment="1">
      <alignment horizontal="center" vertical="center"/>
    </xf>
    <xf numFmtId="0" fontId="44" fillId="0" borderId="14"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25" xfId="0" applyFont="1" applyBorder="1" applyAlignment="1">
      <alignment horizontal="center" vertical="center"/>
    </xf>
    <xf numFmtId="0" fontId="44" fillId="0" borderId="23" xfId="0" applyFont="1" applyBorder="1" applyAlignment="1">
      <alignment horizontal="center" vertical="center"/>
    </xf>
    <xf numFmtId="0" fontId="44" fillId="0" borderId="24" xfId="0" applyFont="1" applyBorder="1" applyAlignment="1">
      <alignment horizontal="center" vertical="center"/>
    </xf>
    <xf numFmtId="0" fontId="5" fillId="0" borderId="56" xfId="0" applyFont="1" applyBorder="1" applyAlignment="1">
      <alignment horizontal="left" vertical="center"/>
    </xf>
    <xf numFmtId="0" fontId="5" fillId="0" borderId="56" xfId="0" applyFont="1" applyBorder="1" applyAlignment="1">
      <alignment horizontal="center" vertical="center"/>
    </xf>
    <xf numFmtId="0" fontId="5" fillId="0" borderId="59" xfId="0" applyFont="1" applyBorder="1" applyAlignment="1">
      <alignment horizontal="center" vertical="center"/>
    </xf>
    <xf numFmtId="0" fontId="5" fillId="0" borderId="56" xfId="0" applyFont="1" applyBorder="1" applyAlignment="1">
      <alignment horizontal="center" vertical="center" shrinkToFit="1"/>
    </xf>
    <xf numFmtId="0" fontId="5" fillId="0" borderId="59"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9"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4" xfId="0" applyFont="1" applyBorder="1" applyAlignment="1">
      <alignment horizontal="center" vertical="center" shrinkToFit="1"/>
    </xf>
    <xf numFmtId="176" fontId="5" fillId="0" borderId="54" xfId="0" applyNumberFormat="1" applyFont="1" applyBorder="1" applyAlignment="1">
      <alignment vertical="center" shrinkToFit="1"/>
    </xf>
    <xf numFmtId="176" fontId="5" fillId="0" borderId="17" xfId="0" applyNumberFormat="1" applyFont="1" applyBorder="1" applyAlignment="1">
      <alignment vertical="center" shrinkToFit="1"/>
    </xf>
    <xf numFmtId="176" fontId="5" fillId="0" borderId="15" xfId="0" applyNumberFormat="1" applyFont="1" applyBorder="1" applyAlignment="1">
      <alignment vertical="center" shrinkToFit="1"/>
    </xf>
    <xf numFmtId="176" fontId="5" fillId="0" borderId="0" xfId="0" applyNumberFormat="1" applyFont="1" applyAlignment="1">
      <alignment vertical="center" shrinkToFit="1"/>
    </xf>
    <xf numFmtId="176" fontId="5" fillId="0" borderId="25" xfId="0" applyNumberFormat="1" applyFont="1" applyBorder="1" applyAlignment="1">
      <alignment vertical="center" shrinkToFit="1"/>
    </xf>
    <xf numFmtId="176" fontId="5" fillId="0" borderId="23" xfId="0" applyNumberFormat="1" applyFont="1" applyBorder="1" applyAlignment="1">
      <alignment vertical="center" shrinkToFit="1"/>
    </xf>
    <xf numFmtId="0" fontId="5" fillId="0" borderId="28" xfId="0" applyFont="1" applyBorder="1" applyAlignment="1">
      <alignment horizontal="center" vertical="center" shrinkToFit="1"/>
    </xf>
    <xf numFmtId="0" fontId="5" fillId="0" borderId="57" xfId="0" applyFont="1" applyBorder="1" applyAlignment="1">
      <alignment horizontal="center" vertical="center"/>
    </xf>
    <xf numFmtId="0" fontId="5" fillId="0" borderId="56" xfId="4" applyNumberFormat="1"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right" vertical="center"/>
    </xf>
    <xf numFmtId="49" fontId="7" fillId="0" borderId="31" xfId="0" applyNumberFormat="1" applyFont="1" applyBorder="1" applyAlignment="1">
      <alignment horizontal="center" vertical="center" shrinkToFit="1"/>
    </xf>
    <xf numFmtId="49" fontId="7" fillId="0" borderId="32" xfId="0" applyNumberFormat="1" applyFont="1" applyBorder="1" applyAlignment="1">
      <alignment horizontal="center" vertical="center" shrinkToFit="1"/>
    </xf>
    <xf numFmtId="49" fontId="7" fillId="0" borderId="33" xfId="0" applyNumberFormat="1" applyFont="1" applyBorder="1" applyAlignment="1">
      <alignment horizontal="center" vertical="center" shrinkToFit="1"/>
    </xf>
    <xf numFmtId="49" fontId="7" fillId="0" borderId="34"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0" borderId="36" xfId="0" applyNumberFormat="1" applyFont="1" applyBorder="1" applyAlignment="1">
      <alignment horizontal="center" vertical="center" shrinkToFit="1"/>
    </xf>
    <xf numFmtId="0" fontId="9" fillId="0" borderId="75" xfId="0" applyFont="1" applyBorder="1" applyAlignment="1">
      <alignment horizontal="center" vertical="center"/>
    </xf>
    <xf numFmtId="0" fontId="9" fillId="0" borderId="70" xfId="0" applyFont="1" applyBorder="1" applyAlignment="1">
      <alignment horizontal="center" vertical="center"/>
    </xf>
    <xf numFmtId="0" fontId="9" fillId="0" borderId="100" xfId="0" applyFont="1" applyBorder="1" applyAlignment="1">
      <alignment horizontal="center" vertical="center"/>
    </xf>
    <xf numFmtId="0" fontId="40" fillId="0" borderId="26" xfId="0" applyFont="1" applyBorder="1" applyAlignment="1">
      <alignment horizontal="center" vertical="center" shrinkToFit="1"/>
    </xf>
    <xf numFmtId="0" fontId="40" fillId="0" borderId="27" xfId="0" applyFont="1" applyBorder="1" applyAlignment="1">
      <alignment horizontal="center" vertical="center" shrinkToFit="1"/>
    </xf>
    <xf numFmtId="0" fontId="40" fillId="0" borderId="46" xfId="0" applyFont="1" applyBorder="1" applyAlignment="1">
      <alignment horizontal="center" vertical="center" shrinkToFit="1"/>
    </xf>
    <xf numFmtId="0" fontId="40" fillId="0" borderId="19" xfId="0" applyFont="1" applyBorder="1" applyAlignment="1">
      <alignment horizontal="center" vertical="center" shrinkToFit="1"/>
    </xf>
    <xf numFmtId="0" fontId="40" fillId="0" borderId="20" xfId="0" applyFont="1" applyBorder="1" applyAlignment="1">
      <alignment horizontal="center" vertical="center" shrinkToFit="1"/>
    </xf>
    <xf numFmtId="0" fontId="40" fillId="0" borderId="48"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0" xfId="0" applyFont="1" applyAlignment="1">
      <alignment horizontal="center" vertical="center" shrinkToFit="1"/>
    </xf>
    <xf numFmtId="0" fontId="9" fillId="0" borderId="13"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14"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13" xfId="0" applyFont="1" applyBorder="1" applyAlignment="1">
      <alignment horizontal="center" vertical="center" wrapText="1" shrinkToFit="1"/>
    </xf>
    <xf numFmtId="0" fontId="9" fillId="0" borderId="25" xfId="0" applyFont="1" applyBorder="1" applyAlignment="1">
      <alignment horizontal="center" vertical="center" wrapText="1" shrinkToFit="1"/>
    </xf>
    <xf numFmtId="0" fontId="9" fillId="0" borderId="23" xfId="0" applyFont="1" applyBorder="1" applyAlignment="1">
      <alignment horizontal="center" vertical="center" wrapText="1" shrinkToFit="1"/>
    </xf>
    <xf numFmtId="0" fontId="9" fillId="0" borderId="24" xfId="0" applyFont="1" applyBorder="1" applyAlignment="1">
      <alignment horizontal="center" vertical="center" wrapText="1" shrinkToFit="1"/>
    </xf>
    <xf numFmtId="0" fontId="8" fillId="0" borderId="0" xfId="0" applyFont="1" applyAlignment="1">
      <alignment vertical="center" shrinkToFit="1"/>
    </xf>
    <xf numFmtId="0" fontId="5" fillId="0" borderId="56" xfId="0" applyFont="1" applyBorder="1" applyAlignment="1">
      <alignment vertical="top" wrapText="1" shrinkToFit="1"/>
    </xf>
    <xf numFmtId="0" fontId="5" fillId="0" borderId="56" xfId="0" applyFont="1" applyBorder="1" applyAlignment="1">
      <alignment vertical="top" shrinkToFit="1"/>
    </xf>
    <xf numFmtId="0" fontId="5" fillId="0" borderId="73" xfId="0" applyFont="1" applyBorder="1" applyAlignment="1">
      <alignment horizontal="center" vertical="center" shrinkToFit="1"/>
    </xf>
    <xf numFmtId="0" fontId="5" fillId="0" borderId="125" xfId="0" applyFont="1" applyBorder="1" applyAlignment="1">
      <alignment horizontal="center" vertical="center" shrinkToFit="1"/>
    </xf>
    <xf numFmtId="176" fontId="5" fillId="0" borderId="14" xfId="0" applyNumberFormat="1" applyFont="1" applyBorder="1" applyAlignment="1">
      <alignment vertical="center" shrinkToFit="1"/>
    </xf>
    <xf numFmtId="176" fontId="5" fillId="0" borderId="10" xfId="0" applyNumberFormat="1" applyFont="1" applyBorder="1" applyAlignment="1">
      <alignment vertical="center" shrinkToFit="1"/>
    </xf>
    <xf numFmtId="176" fontId="5" fillId="0" borderId="51" xfId="0" applyNumberFormat="1" applyFont="1" applyBorder="1" applyAlignment="1">
      <alignment vertical="center" shrinkToFit="1"/>
    </xf>
    <xf numFmtId="176" fontId="5" fillId="0" borderId="5" xfId="0" applyNumberFormat="1" applyFont="1" applyBorder="1" applyAlignment="1">
      <alignment vertical="center" shrinkToFit="1"/>
    </xf>
    <xf numFmtId="176" fontId="5" fillId="0" borderId="52" xfId="0" applyNumberFormat="1" applyFont="1" applyBorder="1" applyAlignment="1">
      <alignment horizontal="center" vertical="center" shrinkToFit="1"/>
    </xf>
    <xf numFmtId="176" fontId="5" fillId="0" borderId="47" xfId="0" applyNumberFormat="1" applyFont="1" applyBorder="1" applyAlignment="1">
      <alignment horizontal="center" vertical="center" shrinkToFit="1"/>
    </xf>
    <xf numFmtId="176" fontId="5" fillId="0" borderId="122" xfId="0" applyNumberFormat="1" applyFont="1" applyBorder="1" applyAlignment="1">
      <alignment horizontal="right" vertical="center" shrinkToFit="1"/>
    </xf>
    <xf numFmtId="176" fontId="5" fillId="0" borderId="62" xfId="0" applyNumberFormat="1" applyFont="1" applyBorder="1" applyAlignment="1">
      <alignment horizontal="right" vertical="center" shrinkToFit="1"/>
    </xf>
    <xf numFmtId="176" fontId="5" fillId="0" borderId="123" xfId="0" applyNumberFormat="1" applyFont="1" applyBorder="1" applyAlignment="1">
      <alignment horizontal="right" vertical="center" shrinkToFit="1"/>
    </xf>
    <xf numFmtId="176" fontId="5" fillId="0" borderId="124" xfId="0" applyNumberFormat="1" applyFont="1" applyBorder="1" applyAlignment="1">
      <alignment horizontal="right" vertical="center" shrinkToFit="1"/>
    </xf>
    <xf numFmtId="176" fontId="5" fillId="0" borderId="12" xfId="0" applyNumberFormat="1" applyFont="1" applyBorder="1" applyAlignment="1">
      <alignment horizontal="right" vertical="center" shrinkToFit="1"/>
    </xf>
    <xf numFmtId="176" fontId="5" fillId="0" borderId="0" xfId="0" applyNumberFormat="1" applyFont="1" applyAlignment="1">
      <alignment horizontal="right" vertical="center" shrinkToFit="1"/>
    </xf>
    <xf numFmtId="176" fontId="5" fillId="0" borderId="22" xfId="0" applyNumberFormat="1" applyFont="1" applyBorder="1" applyAlignment="1">
      <alignment horizontal="right" vertical="center" shrinkToFit="1"/>
    </xf>
    <xf numFmtId="176" fontId="5" fillId="0" borderId="23" xfId="0" applyNumberFormat="1" applyFont="1" applyBorder="1" applyAlignment="1">
      <alignment horizontal="right" vertical="center" shrinkToFit="1"/>
    </xf>
    <xf numFmtId="0" fontId="17" fillId="0" borderId="56" xfId="0" applyFont="1" applyBorder="1" applyAlignment="1">
      <alignment horizontal="center" vertical="center"/>
    </xf>
    <xf numFmtId="0" fontId="7" fillId="0" borderId="0" xfId="0" applyFont="1" applyAlignment="1">
      <alignment horizontal="center" vertical="center" shrinkToFit="1"/>
    </xf>
    <xf numFmtId="0" fontId="5" fillId="0" borderId="0" xfId="0" applyFont="1" applyAlignment="1">
      <alignment horizontal="left" vertical="center" wrapText="1"/>
    </xf>
    <xf numFmtId="0" fontId="12" fillId="0" borderId="57" xfId="0" applyFont="1" applyBorder="1" applyAlignment="1">
      <alignment horizontal="center" vertical="center" shrinkToFit="1"/>
    </xf>
    <xf numFmtId="0" fontId="12" fillId="0" borderId="56" xfId="0" applyFont="1" applyBorder="1" applyAlignment="1">
      <alignment horizontal="center" vertical="center" shrinkToFit="1"/>
    </xf>
    <xf numFmtId="0" fontId="7" fillId="0" borderId="12" xfId="0" applyFont="1" applyBorder="1" applyAlignment="1">
      <alignment horizontal="center" vertical="center"/>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42" xfId="0" applyFont="1" applyBorder="1" applyAlignment="1">
      <alignment horizontal="center" vertical="center" shrinkToFit="1"/>
    </xf>
    <xf numFmtId="49" fontId="7" fillId="0" borderId="43" xfId="0" applyNumberFormat="1" applyFont="1" applyBorder="1" applyAlignment="1">
      <alignment horizontal="center" vertical="center" shrinkToFit="1"/>
    </xf>
    <xf numFmtId="49" fontId="7" fillId="0" borderId="44" xfId="0" applyNumberFormat="1" applyFont="1" applyBorder="1" applyAlignment="1">
      <alignment horizontal="center" vertical="center" shrinkToFit="1"/>
    </xf>
    <xf numFmtId="49" fontId="7" fillId="0" borderId="45" xfId="0" applyNumberFormat="1" applyFont="1" applyBorder="1" applyAlignment="1">
      <alignment horizontal="center" vertical="center" shrinkToFit="1"/>
    </xf>
    <xf numFmtId="0" fontId="39" fillId="0" borderId="56" xfId="0" applyFont="1" applyBorder="1" applyAlignment="1">
      <alignment horizontal="center" vertical="center"/>
    </xf>
    <xf numFmtId="0" fontId="44" fillId="0" borderId="56" xfId="0" applyFont="1" applyBorder="1" applyAlignment="1">
      <alignment horizontal="center" vertical="center"/>
    </xf>
    <xf numFmtId="176" fontId="5" fillId="15" borderId="4" xfId="0" applyNumberFormat="1" applyFont="1" applyFill="1" applyBorder="1" applyAlignment="1">
      <alignment horizontal="center" vertical="center" shrinkToFit="1"/>
    </xf>
    <xf numFmtId="176" fontId="5" fillId="15" borderId="48" xfId="0" applyNumberFormat="1" applyFont="1" applyFill="1" applyBorder="1" applyAlignment="1">
      <alignment horizontal="center" vertical="center" shrinkToFit="1"/>
    </xf>
    <xf numFmtId="176" fontId="5" fillId="15" borderId="16" xfId="0" applyNumberFormat="1" applyFont="1" applyFill="1" applyBorder="1" applyAlignment="1">
      <alignment horizontal="right" vertical="center" shrinkToFit="1"/>
    </xf>
    <xf numFmtId="176" fontId="5" fillId="15" borderId="17" xfId="0" applyNumberFormat="1" applyFont="1" applyFill="1" applyBorder="1" applyAlignment="1">
      <alignment horizontal="right" vertical="center" shrinkToFit="1"/>
    </xf>
    <xf numFmtId="176" fontId="5" fillId="15" borderId="12" xfId="0" applyNumberFormat="1" applyFont="1" applyFill="1" applyBorder="1" applyAlignment="1">
      <alignment horizontal="right" vertical="center" shrinkToFit="1"/>
    </xf>
    <xf numFmtId="176" fontId="5" fillId="15" borderId="0" xfId="0" applyNumberFormat="1" applyFont="1" applyFill="1" applyAlignment="1">
      <alignment horizontal="right" vertical="center" shrinkToFit="1"/>
    </xf>
    <xf numFmtId="176" fontId="5" fillId="15" borderId="19" xfId="0" applyNumberFormat="1" applyFont="1" applyFill="1" applyBorder="1" applyAlignment="1">
      <alignment horizontal="right" vertical="center" shrinkToFit="1"/>
    </xf>
    <xf numFmtId="176" fontId="5" fillId="15" borderId="20" xfId="0" applyNumberFormat="1" applyFont="1" applyFill="1" applyBorder="1" applyAlignment="1">
      <alignment horizontal="right" vertical="center" shrinkToFit="1"/>
    </xf>
    <xf numFmtId="176" fontId="5" fillId="0" borderId="9" xfId="0" applyNumberFormat="1" applyFont="1" applyBorder="1" applyAlignment="1">
      <alignment horizontal="right" vertical="center" shrinkToFit="1"/>
    </xf>
    <xf numFmtId="176" fontId="5" fillId="0" borderId="10" xfId="0" applyNumberFormat="1" applyFont="1" applyBorder="1" applyAlignment="1">
      <alignment horizontal="right" vertical="center" shrinkToFit="1"/>
    </xf>
    <xf numFmtId="176" fontId="5" fillId="0" borderId="29" xfId="0" applyNumberFormat="1" applyFont="1" applyBorder="1" applyAlignment="1">
      <alignment horizontal="right" vertical="center" shrinkToFit="1"/>
    </xf>
    <xf numFmtId="176" fontId="5" fillId="0" borderId="5" xfId="0" applyNumberFormat="1" applyFont="1" applyBorder="1" applyAlignment="1">
      <alignment horizontal="right" vertical="center" shrinkToFit="1"/>
    </xf>
    <xf numFmtId="176" fontId="5" fillId="14" borderId="16" xfId="0" applyNumberFormat="1" applyFont="1" applyFill="1" applyBorder="1" applyAlignment="1">
      <alignment horizontal="right" vertical="center" shrinkToFit="1"/>
    </xf>
    <xf numFmtId="176" fontId="5" fillId="14" borderId="17" xfId="0" applyNumberFormat="1" applyFont="1" applyFill="1" applyBorder="1" applyAlignment="1">
      <alignment horizontal="right" vertical="center" shrinkToFit="1"/>
    </xf>
    <xf numFmtId="176" fontId="5" fillId="14" borderId="12" xfId="0" applyNumberFormat="1" applyFont="1" applyFill="1" applyBorder="1" applyAlignment="1">
      <alignment horizontal="right" vertical="center" shrinkToFit="1"/>
    </xf>
    <xf numFmtId="176" fontId="5" fillId="14" borderId="0" xfId="0" applyNumberFormat="1" applyFont="1" applyFill="1" applyAlignment="1">
      <alignment horizontal="right" vertical="center" shrinkToFit="1"/>
    </xf>
    <xf numFmtId="176" fontId="5" fillId="14" borderId="19" xfId="0" applyNumberFormat="1" applyFont="1" applyFill="1" applyBorder="1" applyAlignment="1">
      <alignment horizontal="right" vertical="center" shrinkToFit="1"/>
    </xf>
    <xf numFmtId="176" fontId="5" fillId="14" borderId="20" xfId="0" applyNumberFormat="1" applyFont="1" applyFill="1" applyBorder="1" applyAlignment="1">
      <alignment horizontal="right" vertical="center" shrinkToFit="1"/>
    </xf>
    <xf numFmtId="176" fontId="5" fillId="13" borderId="4" xfId="0" applyNumberFormat="1" applyFont="1" applyFill="1" applyBorder="1" applyAlignment="1">
      <alignment horizontal="center" vertical="center" shrinkToFit="1"/>
    </xf>
    <xf numFmtId="176" fontId="5" fillId="13" borderId="48" xfId="0" applyNumberFormat="1" applyFont="1" applyFill="1" applyBorder="1" applyAlignment="1">
      <alignment horizontal="center" vertical="center" shrinkToFit="1"/>
    </xf>
    <xf numFmtId="0" fontId="13" fillId="0" borderId="0" xfId="0" applyFont="1" applyAlignment="1">
      <alignment horizontal="center" vertical="center"/>
    </xf>
    <xf numFmtId="0" fontId="17" fillId="0" borderId="0" xfId="0" applyFont="1" applyAlignment="1">
      <alignment horizontal="center" vertical="center"/>
    </xf>
    <xf numFmtId="0" fontId="5" fillId="12" borderId="16" xfId="0" applyFont="1" applyFill="1" applyBorder="1" applyAlignment="1">
      <alignment horizontal="center" vertical="center" shrinkToFit="1"/>
    </xf>
    <xf numFmtId="0" fontId="5" fillId="12" borderId="17" xfId="0" applyFont="1" applyFill="1" applyBorder="1" applyAlignment="1">
      <alignment horizontal="center" vertical="center" shrinkToFit="1"/>
    </xf>
    <xf numFmtId="0" fontId="5" fillId="12" borderId="18" xfId="0" applyFont="1" applyFill="1" applyBorder="1" applyAlignment="1">
      <alignment horizontal="center" vertical="center" shrinkToFit="1"/>
    </xf>
    <xf numFmtId="0" fontId="5" fillId="12" borderId="12" xfId="0" applyFont="1" applyFill="1" applyBorder="1" applyAlignment="1">
      <alignment horizontal="center" vertical="center" shrinkToFit="1"/>
    </xf>
    <xf numFmtId="0" fontId="5" fillId="12" borderId="0" xfId="0" applyFont="1" applyFill="1" applyAlignment="1">
      <alignment horizontal="center" vertical="center" shrinkToFit="1"/>
    </xf>
    <xf numFmtId="0" fontId="5" fillId="12" borderId="13" xfId="0" applyFont="1" applyFill="1" applyBorder="1" applyAlignment="1">
      <alignment horizontal="center" vertical="center" shrinkToFit="1"/>
    </xf>
    <xf numFmtId="0" fontId="5" fillId="12" borderId="19" xfId="0" applyFont="1" applyFill="1" applyBorder="1" applyAlignment="1">
      <alignment horizontal="center" vertical="center" shrinkToFit="1"/>
    </xf>
    <xf numFmtId="0" fontId="5" fillId="12" borderId="20" xfId="0" applyFont="1" applyFill="1" applyBorder="1" applyAlignment="1">
      <alignment horizontal="center" vertical="center" shrinkToFit="1"/>
    </xf>
    <xf numFmtId="0" fontId="5" fillId="12" borderId="21" xfId="0" applyFont="1" applyFill="1" applyBorder="1" applyAlignment="1">
      <alignment horizontal="center" vertical="center" shrinkToFit="1"/>
    </xf>
    <xf numFmtId="176" fontId="5" fillId="12" borderId="15" xfId="0" applyNumberFormat="1" applyFont="1" applyFill="1" applyBorder="1" applyAlignment="1">
      <alignment vertical="center" shrinkToFit="1"/>
    </xf>
    <xf numFmtId="176" fontId="5" fillId="12" borderId="0" xfId="0" applyNumberFormat="1" applyFont="1" applyFill="1" applyAlignment="1">
      <alignment vertical="center" shrinkToFit="1"/>
    </xf>
    <xf numFmtId="176" fontId="5" fillId="12" borderId="55" xfId="0" applyNumberFormat="1" applyFont="1" applyFill="1" applyBorder="1" applyAlignment="1">
      <alignment vertical="center" shrinkToFit="1"/>
    </xf>
    <xf numFmtId="176" fontId="5" fillId="12" borderId="20" xfId="0" applyNumberFormat="1" applyFont="1" applyFill="1" applyBorder="1" applyAlignment="1">
      <alignment vertical="center" shrinkToFit="1"/>
    </xf>
    <xf numFmtId="176" fontId="5" fillId="12" borderId="4" xfId="0" applyNumberFormat="1" applyFont="1" applyFill="1" applyBorder="1" applyAlignment="1">
      <alignment horizontal="center" vertical="center" shrinkToFit="1"/>
    </xf>
    <xf numFmtId="176" fontId="5" fillId="12" borderId="48" xfId="0" applyNumberFormat="1" applyFont="1" applyFill="1" applyBorder="1" applyAlignment="1">
      <alignment horizontal="center" vertical="center" shrinkToFit="1"/>
    </xf>
    <xf numFmtId="0" fontId="5" fillId="14" borderId="16" xfId="0" applyFont="1" applyFill="1" applyBorder="1" applyAlignment="1">
      <alignment horizontal="center" vertical="center" shrinkToFit="1"/>
    </xf>
    <xf numFmtId="0" fontId="5" fillId="14" borderId="17" xfId="0" applyFont="1" applyFill="1" applyBorder="1" applyAlignment="1">
      <alignment horizontal="center" vertical="center" shrinkToFit="1"/>
    </xf>
    <xf numFmtId="0" fontId="5" fillId="14" borderId="12" xfId="0" applyFont="1" applyFill="1" applyBorder="1" applyAlignment="1">
      <alignment horizontal="center" vertical="center" shrinkToFit="1"/>
    </xf>
    <xf numFmtId="0" fontId="5" fillId="14" borderId="0" xfId="0" applyFont="1" applyFill="1" applyAlignment="1">
      <alignment horizontal="center" vertical="center" shrinkToFit="1"/>
    </xf>
    <xf numFmtId="0" fontId="5" fillId="14" borderId="19" xfId="0" applyFont="1" applyFill="1" applyBorder="1" applyAlignment="1">
      <alignment horizontal="center" vertical="center" shrinkToFit="1"/>
    </xf>
    <xf numFmtId="0" fontId="5" fillId="14" borderId="20" xfId="0" applyFont="1" applyFill="1" applyBorder="1" applyAlignment="1">
      <alignment horizontal="center" vertical="center" shrinkToFit="1"/>
    </xf>
    <xf numFmtId="176" fontId="5" fillId="14" borderId="4" xfId="0" applyNumberFormat="1" applyFont="1" applyFill="1" applyBorder="1" applyAlignment="1">
      <alignment horizontal="center" vertical="center" shrinkToFit="1"/>
    </xf>
    <xf numFmtId="176" fontId="5" fillId="14" borderId="48" xfId="0" applyNumberFormat="1" applyFont="1" applyFill="1" applyBorder="1" applyAlignment="1">
      <alignment horizontal="center" vertical="center"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13" borderId="16" xfId="0" applyFont="1" applyFill="1" applyBorder="1" applyAlignment="1">
      <alignment horizontal="center" vertical="center" shrinkToFit="1"/>
    </xf>
    <xf numFmtId="0" fontId="5" fillId="13" borderId="17" xfId="0" applyFont="1" applyFill="1" applyBorder="1" applyAlignment="1">
      <alignment horizontal="center" vertical="center" shrinkToFit="1"/>
    </xf>
    <xf numFmtId="0" fontId="5" fillId="13" borderId="18" xfId="0" applyFont="1" applyFill="1" applyBorder="1" applyAlignment="1">
      <alignment horizontal="center" vertical="center" shrinkToFit="1"/>
    </xf>
    <xf numFmtId="0" fontId="5" fillId="13" borderId="12" xfId="0" applyFont="1" applyFill="1" applyBorder="1" applyAlignment="1">
      <alignment horizontal="center" vertical="center" shrinkToFit="1"/>
    </xf>
    <xf numFmtId="0" fontId="5" fillId="13" borderId="0" xfId="0" applyFont="1" applyFill="1" applyAlignment="1">
      <alignment horizontal="center" vertical="center" shrinkToFit="1"/>
    </xf>
    <xf numFmtId="0" fontId="5" fillId="13" borderId="13" xfId="0" applyFont="1" applyFill="1" applyBorder="1" applyAlignment="1">
      <alignment horizontal="center" vertical="center" shrinkToFit="1"/>
    </xf>
    <xf numFmtId="0" fontId="5" fillId="13" borderId="19" xfId="0" applyFont="1" applyFill="1" applyBorder="1" applyAlignment="1">
      <alignment horizontal="center" vertical="center" shrinkToFit="1"/>
    </xf>
    <xf numFmtId="0" fontId="5" fillId="13" borderId="20" xfId="0" applyFont="1" applyFill="1" applyBorder="1" applyAlignment="1">
      <alignment horizontal="center" vertical="center" shrinkToFit="1"/>
    </xf>
    <xf numFmtId="0" fontId="5" fillId="13" borderId="21" xfId="0" applyFont="1" applyFill="1" applyBorder="1" applyAlignment="1">
      <alignment horizontal="center" vertical="center" shrinkToFit="1"/>
    </xf>
    <xf numFmtId="176" fontId="5" fillId="13" borderId="15" xfId="0" applyNumberFormat="1" applyFont="1" applyFill="1" applyBorder="1" applyAlignment="1">
      <alignment vertical="center" shrinkToFit="1"/>
    </xf>
    <xf numFmtId="176" fontId="5" fillId="13" borderId="0" xfId="0" applyNumberFormat="1" applyFont="1" applyFill="1" applyAlignment="1">
      <alignment vertical="center" shrinkToFit="1"/>
    </xf>
    <xf numFmtId="176" fontId="5" fillId="13" borderId="55" xfId="0" applyNumberFormat="1" applyFont="1" applyFill="1" applyBorder="1" applyAlignment="1">
      <alignment vertical="center" shrinkToFit="1"/>
    </xf>
    <xf numFmtId="176" fontId="5" fillId="13" borderId="20" xfId="0" applyNumberFormat="1" applyFont="1" applyFill="1" applyBorder="1" applyAlignment="1">
      <alignment vertical="center" shrinkToFit="1"/>
    </xf>
    <xf numFmtId="0" fontId="5" fillId="15" borderId="16" xfId="0" applyFont="1" applyFill="1" applyBorder="1" applyAlignment="1">
      <alignment horizontal="center" vertical="center" shrinkToFit="1"/>
    </xf>
    <xf numFmtId="0" fontId="5" fillId="15" borderId="17" xfId="0" applyFont="1" applyFill="1" applyBorder="1" applyAlignment="1">
      <alignment horizontal="center" vertical="center" shrinkToFit="1"/>
    </xf>
    <xf numFmtId="0" fontId="5" fillId="15" borderId="12" xfId="0" applyFont="1" applyFill="1" applyBorder="1" applyAlignment="1">
      <alignment horizontal="center" vertical="center" shrinkToFit="1"/>
    </xf>
    <xf numFmtId="0" fontId="5" fillId="15" borderId="0" xfId="0" applyFont="1" applyFill="1" applyAlignment="1">
      <alignment horizontal="center" vertical="center" shrinkToFit="1"/>
    </xf>
    <xf numFmtId="0" fontId="5" fillId="15" borderId="19" xfId="0" applyFont="1" applyFill="1" applyBorder="1" applyAlignment="1">
      <alignment horizontal="center" vertical="center" shrinkToFit="1"/>
    </xf>
    <xf numFmtId="0" fontId="5" fillId="15" borderId="20" xfId="0" applyFont="1" applyFill="1" applyBorder="1" applyAlignment="1">
      <alignment horizontal="center" vertical="center" shrinkToFit="1"/>
    </xf>
    <xf numFmtId="0" fontId="65" fillId="0" borderId="75" xfId="6" applyFont="1" applyBorder="1" applyAlignment="1">
      <alignment horizontal="left" vertical="center"/>
    </xf>
    <xf numFmtId="0" fontId="65" fillId="0" borderId="70" xfId="6" applyFont="1" applyBorder="1" applyAlignment="1">
      <alignment horizontal="left" vertical="center"/>
    </xf>
    <xf numFmtId="0" fontId="65" fillId="0" borderId="100" xfId="6" applyFont="1" applyBorder="1" applyAlignment="1">
      <alignment horizontal="left" vertical="center"/>
    </xf>
    <xf numFmtId="0" fontId="65" fillId="0" borderId="20" xfId="6" applyFont="1" applyBorder="1" applyAlignment="1">
      <alignment horizontal="center" vertical="center"/>
    </xf>
    <xf numFmtId="0" fontId="65" fillId="0" borderId="75" xfId="6" applyFont="1" applyBorder="1" applyAlignment="1">
      <alignment horizontal="center" vertical="center" wrapText="1"/>
    </xf>
    <xf numFmtId="0" fontId="65" fillId="0" borderId="70" xfId="6" applyFont="1" applyBorder="1" applyAlignment="1">
      <alignment horizontal="center" vertical="center" wrapText="1"/>
    </xf>
    <xf numFmtId="0" fontId="65" fillId="0" borderId="100" xfId="6" applyFont="1" applyBorder="1" applyAlignment="1">
      <alignment horizontal="center" vertical="center" wrapText="1"/>
    </xf>
    <xf numFmtId="0" fontId="65" fillId="0" borderId="73" xfId="6" applyFont="1" applyBorder="1" applyAlignment="1">
      <alignment horizontal="center" vertical="center"/>
    </xf>
    <xf numFmtId="0" fontId="73" fillId="0" borderId="265" xfId="6" applyFont="1" applyBorder="1" applyAlignment="1">
      <alignment horizontal="center" vertical="center"/>
    </xf>
    <xf numFmtId="0" fontId="73" fillId="0" borderId="266" xfId="6" applyFont="1" applyBorder="1" applyAlignment="1">
      <alignment horizontal="center" vertical="center"/>
    </xf>
    <xf numFmtId="0" fontId="73" fillId="0" borderId="267" xfId="6" applyFont="1" applyBorder="1" applyAlignment="1">
      <alignment horizontal="center" vertical="center"/>
    </xf>
    <xf numFmtId="0" fontId="65" fillId="0" borderId="71" xfId="6" applyFont="1" applyBorder="1" applyAlignment="1">
      <alignment horizontal="center" vertical="center"/>
    </xf>
    <xf numFmtId="0" fontId="65" fillId="0" borderId="74" xfId="6" applyFont="1" applyBorder="1" applyAlignment="1">
      <alignment horizontal="center" vertical="center"/>
    </xf>
    <xf numFmtId="0" fontId="65" fillId="0" borderId="72" xfId="6" applyFont="1" applyBorder="1" applyAlignment="1">
      <alignment horizontal="center" vertical="center"/>
    </xf>
    <xf numFmtId="0" fontId="73" fillId="0" borderId="269" xfId="6" applyFont="1" applyBorder="1" applyAlignment="1">
      <alignment horizontal="center" vertical="center"/>
    </xf>
    <xf numFmtId="0" fontId="73" fillId="0" borderId="270" xfId="6" applyFont="1" applyBorder="1" applyAlignment="1">
      <alignment horizontal="center" vertical="center"/>
    </xf>
    <xf numFmtId="0" fontId="73" fillId="0" borderId="271" xfId="6" applyFont="1" applyBorder="1" applyAlignment="1">
      <alignment horizontal="center" vertical="center"/>
    </xf>
    <xf numFmtId="0" fontId="73" fillId="0" borderId="273" xfId="6" applyFont="1" applyBorder="1" applyAlignment="1">
      <alignment horizontal="center" vertical="center"/>
    </xf>
    <xf numFmtId="0" fontId="73" fillId="0" borderId="274" xfId="6" applyFont="1" applyBorder="1" applyAlignment="1">
      <alignment horizontal="center" vertical="center"/>
    </xf>
    <xf numFmtId="0" fontId="73" fillId="0" borderId="275" xfId="6" applyFont="1" applyBorder="1" applyAlignment="1">
      <alignment horizontal="center" vertical="center"/>
    </xf>
    <xf numFmtId="0" fontId="73" fillId="0" borderId="19" xfId="6" applyFont="1" applyBorder="1" applyAlignment="1">
      <alignment horizontal="center" vertical="center"/>
    </xf>
    <xf numFmtId="0" fontId="73" fillId="0" borderId="20" xfId="6" applyFont="1" applyBorder="1" applyAlignment="1">
      <alignment horizontal="center" vertical="center"/>
    </xf>
    <xf numFmtId="0" fontId="73" fillId="0" borderId="48" xfId="6" applyFont="1" applyBorder="1" applyAlignment="1">
      <alignment horizontal="center" vertical="center"/>
    </xf>
    <xf numFmtId="0" fontId="65" fillId="0" borderId="0" xfId="6" applyFont="1" applyAlignment="1">
      <alignment horizontal="left" wrapText="1"/>
    </xf>
    <xf numFmtId="0" fontId="69" fillId="0" borderId="12" xfId="6" applyFont="1" applyBorder="1" applyAlignment="1">
      <alignment horizontal="left" vertical="center" wrapText="1"/>
    </xf>
    <xf numFmtId="0" fontId="69" fillId="0" borderId="0" xfId="6" applyFont="1" applyAlignment="1">
      <alignment horizontal="left" vertical="center" wrapText="1"/>
    </xf>
    <xf numFmtId="0" fontId="60" fillId="0" borderId="70" xfId="0" applyFont="1" applyBorder="1" applyAlignment="1">
      <alignment horizontal="center" vertical="center" wrapText="1"/>
    </xf>
    <xf numFmtId="0" fontId="60" fillId="0" borderId="100" xfId="0" applyFont="1" applyBorder="1" applyAlignment="1">
      <alignment horizontal="center" vertical="center" wrapText="1"/>
    </xf>
    <xf numFmtId="0" fontId="65" fillId="0" borderId="73" xfId="6" applyFont="1" applyBorder="1" applyAlignment="1">
      <alignment horizontal="center" vertical="center" wrapText="1"/>
    </xf>
    <xf numFmtId="0" fontId="73" fillId="0" borderId="269" xfId="6" applyFont="1" applyBorder="1" applyAlignment="1">
      <alignment horizontal="center" vertical="center" wrapText="1"/>
    </xf>
    <xf numFmtId="0" fontId="60" fillId="0" borderId="270" xfId="0" applyFont="1" applyBorder="1" applyAlignment="1">
      <alignment horizontal="center" vertical="center" wrapText="1"/>
    </xf>
    <xf numFmtId="0" fontId="60" fillId="0" borderId="271" xfId="0" applyFont="1" applyBorder="1" applyAlignment="1">
      <alignment horizontal="center" vertical="center" wrapText="1"/>
    </xf>
    <xf numFmtId="0" fontId="73" fillId="0" borderId="273" xfId="6" applyFont="1" applyBorder="1" applyAlignment="1">
      <alignment horizontal="center" vertical="center" wrapText="1"/>
    </xf>
    <xf numFmtId="0" fontId="60" fillId="0" borderId="274" xfId="0" applyFont="1" applyBorder="1" applyAlignment="1">
      <alignment horizontal="center" vertical="center" wrapText="1"/>
    </xf>
    <xf numFmtId="0" fontId="60" fillId="0" borderId="275" xfId="0" applyFont="1" applyBorder="1" applyAlignment="1">
      <alignment horizontal="center" vertical="center" wrapText="1"/>
    </xf>
    <xf numFmtId="0" fontId="73" fillId="0" borderId="19" xfId="6" applyFont="1" applyBorder="1" applyAlignment="1">
      <alignment horizontal="center" vertical="center" wrapText="1"/>
    </xf>
    <xf numFmtId="0" fontId="60" fillId="0" borderId="20" xfId="0" applyFont="1" applyBorder="1" applyAlignment="1">
      <alignment horizontal="center" vertical="center" wrapText="1"/>
    </xf>
    <xf numFmtId="0" fontId="60" fillId="0" borderId="48" xfId="0" applyFont="1" applyBorder="1" applyAlignment="1">
      <alignment horizontal="center" vertical="center" wrapText="1"/>
    </xf>
    <xf numFmtId="0" fontId="64" fillId="0" borderId="27" xfId="6" applyFont="1" applyBorder="1" applyAlignment="1">
      <alignment horizontal="center" vertical="center" wrapText="1"/>
    </xf>
    <xf numFmtId="0" fontId="71" fillId="0" borderId="0" xfId="6" applyFont="1" applyAlignment="1">
      <alignment horizontal="center" vertical="center" wrapText="1"/>
    </xf>
    <xf numFmtId="0" fontId="67" fillId="0" borderId="0" xfId="6" applyFont="1" applyAlignment="1">
      <alignment horizontal="left" vertical="center" wrapText="1"/>
    </xf>
    <xf numFmtId="0" fontId="65" fillId="0" borderId="0" xfId="6" applyFont="1" applyAlignment="1">
      <alignment horizontal="left" vertical="center" wrapText="1"/>
    </xf>
    <xf numFmtId="0" fontId="65" fillId="0" borderId="4" xfId="6" applyFont="1" applyBorder="1" applyAlignment="1">
      <alignment horizontal="left" vertical="center" wrapText="1"/>
    </xf>
    <xf numFmtId="0" fontId="72" fillId="0" borderId="12" xfId="6" applyFont="1" applyBorder="1" applyAlignment="1">
      <alignment horizontal="left" vertical="center" wrapText="1"/>
    </xf>
    <xf numFmtId="0" fontId="3" fillId="0" borderId="0" xfId="0" applyFont="1" applyAlignment="1">
      <alignment horizontal="left" vertical="center" wrapText="1"/>
    </xf>
    <xf numFmtId="176" fontId="5" fillId="5" borderId="97" xfId="3" applyNumberFormat="1" applyFont="1" applyFill="1" applyBorder="1" applyAlignment="1" applyProtection="1">
      <alignment vertical="center" shrinkToFit="1"/>
    </xf>
    <xf numFmtId="176" fontId="5" fillId="5" borderId="38" xfId="3" applyNumberFormat="1" applyFont="1" applyFill="1" applyBorder="1" applyAlignment="1" applyProtection="1">
      <alignment vertical="center" shrinkToFit="1"/>
    </xf>
    <xf numFmtId="176" fontId="5" fillId="5" borderId="201" xfId="3" applyNumberFormat="1" applyFont="1" applyFill="1" applyBorder="1" applyAlignment="1" applyProtection="1">
      <alignment vertical="center" shrinkToFit="1"/>
    </xf>
    <xf numFmtId="176" fontId="5" fillId="5" borderId="158" xfId="3" applyNumberFormat="1" applyFont="1" applyFill="1" applyBorder="1" applyAlignment="1" applyProtection="1">
      <alignment vertical="center" shrinkToFit="1"/>
    </xf>
    <xf numFmtId="176" fontId="5" fillId="5" borderId="7" xfId="3" applyNumberFormat="1" applyFont="1" applyFill="1" applyBorder="1" applyAlignment="1" applyProtection="1">
      <alignment vertical="center" shrinkToFit="1"/>
    </xf>
    <xf numFmtId="176" fontId="5" fillId="5" borderId="199" xfId="3" applyNumberFormat="1" applyFont="1" applyFill="1" applyBorder="1" applyAlignment="1" applyProtection="1">
      <alignment vertical="center" shrinkToFit="1"/>
    </xf>
    <xf numFmtId="176" fontId="5" fillId="5" borderId="97" xfId="1" applyNumberFormat="1" applyFont="1" applyFill="1" applyBorder="1" applyAlignment="1">
      <alignment vertical="center" shrinkToFit="1"/>
    </xf>
    <xf numFmtId="176" fontId="5" fillId="5" borderId="38" xfId="1" applyNumberFormat="1" applyFont="1" applyFill="1" applyBorder="1" applyAlignment="1">
      <alignment vertical="center" shrinkToFit="1"/>
    </xf>
    <xf numFmtId="176" fontId="5" fillId="5" borderId="158" xfId="1" applyNumberFormat="1" applyFont="1" applyFill="1" applyBorder="1" applyAlignment="1">
      <alignment vertical="center" shrinkToFit="1"/>
    </xf>
    <xf numFmtId="176" fontId="5" fillId="5" borderId="7" xfId="1" applyNumberFormat="1" applyFont="1" applyFill="1" applyBorder="1" applyAlignment="1">
      <alignment vertical="center" shrinkToFit="1"/>
    </xf>
    <xf numFmtId="176" fontId="5" fillId="0" borderId="102" xfId="3" applyNumberFormat="1" applyFont="1" applyBorder="1" applyAlignment="1" applyProtection="1">
      <alignment vertical="center" shrinkToFit="1"/>
    </xf>
    <xf numFmtId="0" fontId="5" fillId="0" borderId="75" xfId="1" applyFont="1" applyBorder="1" applyAlignment="1">
      <alignment horizontal="center" vertical="center" shrinkToFit="1"/>
    </xf>
    <xf numFmtId="176" fontId="13" fillId="5" borderId="110" xfId="3" applyNumberFormat="1" applyFont="1" applyFill="1" applyBorder="1" applyAlignment="1" applyProtection="1">
      <alignment horizontal="center" vertical="center" shrinkToFit="1"/>
    </xf>
    <xf numFmtId="176" fontId="13" fillId="5" borderId="111" xfId="3" applyNumberFormat="1" applyFont="1" applyFill="1" applyBorder="1" applyAlignment="1" applyProtection="1">
      <alignment horizontal="center" vertical="center" shrinkToFit="1"/>
    </xf>
    <xf numFmtId="176" fontId="13" fillId="5" borderId="112" xfId="3" applyNumberFormat="1" applyFont="1" applyFill="1" applyBorder="1" applyAlignment="1" applyProtection="1">
      <alignment horizontal="center" vertical="center" shrinkToFit="1"/>
    </xf>
    <xf numFmtId="176" fontId="5" fillId="0" borderId="110" xfId="3" applyNumberFormat="1" applyFont="1" applyBorder="1" applyAlignment="1" applyProtection="1">
      <alignment horizontal="center" vertical="center" shrinkToFit="1"/>
    </xf>
    <xf numFmtId="176" fontId="5" fillId="0" borderId="111" xfId="3" applyNumberFormat="1" applyFont="1" applyBorder="1" applyAlignment="1" applyProtection="1">
      <alignment horizontal="center" vertical="center" shrinkToFit="1"/>
    </xf>
    <xf numFmtId="176" fontId="5" fillId="0" borderId="112" xfId="3" applyNumberFormat="1" applyFont="1" applyBorder="1" applyAlignment="1" applyProtection="1">
      <alignment horizontal="center" vertical="center" shrinkToFit="1"/>
    </xf>
    <xf numFmtId="0" fontId="5" fillId="5" borderId="26" xfId="1" applyFont="1" applyFill="1" applyBorder="1" applyAlignment="1">
      <alignment horizontal="center" vertical="center" wrapText="1"/>
    </xf>
    <xf numFmtId="0" fontId="5" fillId="5" borderId="27" xfId="1" applyFont="1" applyFill="1" applyBorder="1" applyAlignment="1">
      <alignment horizontal="center" vertical="center" wrapText="1"/>
    </xf>
    <xf numFmtId="0" fontId="5" fillId="5" borderId="136"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0" xfId="1" applyFont="1" applyFill="1" applyAlignment="1">
      <alignment horizontal="center" vertical="center" wrapText="1"/>
    </xf>
    <xf numFmtId="0" fontId="5" fillId="5" borderId="193" xfId="1" applyFont="1" applyFill="1" applyBorder="1" applyAlignment="1">
      <alignment horizontal="center" vertical="center" wrapText="1"/>
    </xf>
    <xf numFmtId="0" fontId="41" fillId="6" borderId="196" xfId="1" applyFont="1" applyFill="1" applyBorder="1" applyAlignment="1">
      <alignment horizontal="center" vertical="center" wrapText="1"/>
    </xf>
    <xf numFmtId="0" fontId="41" fillId="6" borderId="27" xfId="1" applyFont="1" applyFill="1" applyBorder="1" applyAlignment="1">
      <alignment horizontal="center" vertical="center" wrapText="1"/>
    </xf>
    <xf numFmtId="0" fontId="41" fillId="6" borderId="136" xfId="1" applyFont="1" applyFill="1" applyBorder="1" applyAlignment="1">
      <alignment horizontal="center" vertical="center" wrapText="1"/>
    </xf>
    <xf numFmtId="0" fontId="41" fillId="6" borderId="197" xfId="1" applyFont="1" applyFill="1" applyBorder="1" applyAlignment="1">
      <alignment horizontal="center" vertical="center" wrapText="1"/>
    </xf>
    <xf numFmtId="0" fontId="41" fillId="6" borderId="0" xfId="1" applyFont="1" applyFill="1" applyAlignment="1">
      <alignment horizontal="center" vertical="center" wrapText="1"/>
    </xf>
    <xf numFmtId="0" fontId="41" fillId="6" borderId="193" xfId="1" applyFont="1" applyFill="1" applyBorder="1" applyAlignment="1">
      <alignment horizontal="center" vertical="center" wrapText="1"/>
    </xf>
    <xf numFmtId="0" fontId="51" fillId="6" borderId="198" xfId="1" applyFont="1" applyFill="1" applyBorder="1" applyAlignment="1">
      <alignment horizontal="center" vertical="top"/>
    </xf>
    <xf numFmtId="0" fontId="51" fillId="6" borderId="7" xfId="1" applyFont="1" applyFill="1" applyBorder="1" applyAlignment="1">
      <alignment horizontal="center" vertical="top"/>
    </xf>
    <xf numFmtId="0" fontId="51" fillId="6" borderId="199" xfId="1" applyFont="1" applyFill="1" applyBorder="1" applyAlignment="1">
      <alignment horizontal="center" vertical="top"/>
    </xf>
    <xf numFmtId="176" fontId="25" fillId="6" borderId="254" xfId="1" applyNumberFormat="1" applyFont="1" applyFill="1" applyBorder="1" applyAlignment="1">
      <alignment horizontal="center" vertical="center" shrinkToFit="1"/>
    </xf>
    <xf numFmtId="176" fontId="25" fillId="6" borderId="168" xfId="1" applyNumberFormat="1" applyFont="1" applyFill="1" applyBorder="1" applyAlignment="1">
      <alignment horizontal="center" vertical="center" shrinkToFit="1"/>
    </xf>
    <xf numFmtId="176" fontId="25" fillId="6" borderId="194" xfId="1" applyNumberFormat="1" applyFont="1" applyFill="1" applyBorder="1" applyAlignment="1">
      <alignment horizontal="center" vertical="center" shrinkToFit="1"/>
    </xf>
    <xf numFmtId="176" fontId="25" fillId="6" borderId="255" xfId="1" applyNumberFormat="1" applyFont="1" applyFill="1" applyBorder="1" applyAlignment="1">
      <alignment horizontal="center" vertical="center" shrinkToFit="1"/>
    </xf>
    <xf numFmtId="176" fontId="25" fillId="6" borderId="169" xfId="1" applyNumberFormat="1" applyFont="1" applyFill="1" applyBorder="1" applyAlignment="1">
      <alignment horizontal="center" vertical="center" shrinkToFit="1"/>
    </xf>
    <xf numFmtId="176" fontId="25" fillId="6" borderId="195" xfId="1" applyNumberFormat="1" applyFont="1" applyFill="1" applyBorder="1" applyAlignment="1">
      <alignment horizontal="center" vertical="center" shrinkToFit="1"/>
    </xf>
    <xf numFmtId="176" fontId="25" fillId="6" borderId="256" xfId="1" applyNumberFormat="1" applyFont="1" applyFill="1" applyBorder="1" applyAlignment="1">
      <alignment horizontal="center" vertical="center" shrinkToFit="1"/>
    </xf>
    <xf numFmtId="176" fontId="25" fillId="6" borderId="170" xfId="1" applyNumberFormat="1" applyFont="1" applyFill="1" applyBorder="1" applyAlignment="1">
      <alignment horizontal="center" vertical="center" shrinkToFit="1"/>
    </xf>
    <xf numFmtId="176" fontId="25" fillId="6" borderId="257" xfId="1" applyNumberFormat="1" applyFont="1" applyFill="1" applyBorder="1" applyAlignment="1">
      <alignment horizontal="center" vertical="center" shrinkToFit="1"/>
    </xf>
    <xf numFmtId="0" fontId="5" fillId="0" borderId="19" xfId="1" applyFont="1" applyBorder="1" applyAlignment="1">
      <alignment horizontal="center" vertical="center" shrinkToFit="1"/>
    </xf>
    <xf numFmtId="176" fontId="5" fillId="0" borderId="107" xfId="3" applyNumberFormat="1" applyFont="1" applyBorder="1" applyAlignment="1" applyProtection="1">
      <alignment vertical="center" shrinkToFit="1"/>
    </xf>
    <xf numFmtId="0" fontId="16" fillId="6" borderId="73" xfId="1" applyFont="1" applyFill="1" applyBorder="1" applyAlignment="1">
      <alignment horizontal="center" vertical="center"/>
    </xf>
    <xf numFmtId="0" fontId="5" fillId="0" borderId="98" xfId="1" applyFont="1" applyBorder="1" applyAlignment="1">
      <alignment horizontal="center" vertical="center" shrinkToFit="1"/>
    </xf>
    <xf numFmtId="0" fontId="5" fillId="0" borderId="26" xfId="1" applyFont="1" applyBorder="1" applyAlignment="1">
      <alignment horizontal="center" vertical="center" shrinkToFit="1"/>
    </xf>
    <xf numFmtId="176" fontId="5" fillId="0" borderId="105" xfId="3" applyNumberFormat="1" applyFont="1" applyBorder="1" applyAlignment="1" applyProtection="1">
      <alignment vertical="center" shrinkToFit="1"/>
    </xf>
    <xf numFmtId="176" fontId="5" fillId="0" borderId="103" xfId="3" applyNumberFormat="1" applyFont="1" applyBorder="1" applyAlignment="1" applyProtection="1">
      <alignment vertical="center" shrinkToFit="1"/>
    </xf>
    <xf numFmtId="176" fontId="5" fillId="0" borderId="118" xfId="3" applyNumberFormat="1" applyFont="1" applyBorder="1" applyAlignment="1" applyProtection="1">
      <alignment horizontal="center" vertical="center" shrinkToFit="1"/>
    </xf>
    <xf numFmtId="176" fontId="5" fillId="0" borderId="119" xfId="3" applyNumberFormat="1" applyFont="1" applyBorder="1" applyAlignment="1" applyProtection="1">
      <alignment horizontal="center" vertical="center" shrinkToFit="1"/>
    </xf>
    <xf numFmtId="176" fontId="5" fillId="0" borderId="120" xfId="3" applyNumberFormat="1" applyFont="1" applyBorder="1" applyAlignment="1" applyProtection="1">
      <alignment horizontal="center" vertical="center" shrinkToFit="1"/>
    </xf>
    <xf numFmtId="177" fontId="5" fillId="11" borderId="97" xfId="1" applyNumberFormat="1" applyFont="1" applyFill="1" applyBorder="1" applyAlignment="1">
      <alignment horizontal="center" vertical="center" shrinkToFit="1"/>
    </xf>
    <xf numFmtId="177" fontId="5" fillId="11" borderId="19" xfId="1" applyNumberFormat="1" applyFont="1" applyFill="1" applyBorder="1" applyAlignment="1">
      <alignment horizontal="center" vertical="center" shrinkToFit="1"/>
    </xf>
    <xf numFmtId="176" fontId="5" fillId="11" borderId="105" xfId="3" applyNumberFormat="1" applyFont="1" applyFill="1" applyBorder="1" applyAlignment="1" applyProtection="1">
      <alignment vertical="center" shrinkToFit="1"/>
    </xf>
    <xf numFmtId="176" fontId="5" fillId="11" borderId="102" xfId="3" applyNumberFormat="1" applyFont="1" applyFill="1" applyBorder="1" applyAlignment="1" applyProtection="1">
      <alignment vertical="center" shrinkToFit="1"/>
    </xf>
    <xf numFmtId="0" fontId="9" fillId="6" borderId="71" xfId="1" applyFont="1" applyFill="1" applyBorder="1" applyAlignment="1">
      <alignment horizontal="center" vertical="center" textRotation="255"/>
    </xf>
    <xf numFmtId="0" fontId="9" fillId="6" borderId="74" xfId="1" applyFont="1" applyFill="1" applyBorder="1" applyAlignment="1">
      <alignment horizontal="center" vertical="center" textRotation="255"/>
    </xf>
    <xf numFmtId="0" fontId="9" fillId="6" borderId="72" xfId="1" applyFont="1" applyFill="1" applyBorder="1" applyAlignment="1">
      <alignment horizontal="center" vertical="center" textRotation="255"/>
    </xf>
    <xf numFmtId="0" fontId="9" fillId="11" borderId="137" xfId="1" applyFont="1" applyFill="1" applyBorder="1" applyAlignment="1">
      <alignment horizontal="center" vertical="center" wrapText="1" shrinkToFit="1"/>
    </xf>
    <xf numFmtId="0" fontId="9" fillId="11" borderId="138" xfId="1" applyFont="1" applyFill="1" applyBorder="1" applyAlignment="1">
      <alignment horizontal="center" vertical="center" wrapText="1" shrinkToFit="1"/>
    </xf>
    <xf numFmtId="0" fontId="9" fillId="11" borderId="116" xfId="1" applyFont="1" applyFill="1" applyBorder="1" applyAlignment="1">
      <alignment horizontal="center" vertical="center" wrapText="1" shrinkToFit="1"/>
    </xf>
    <xf numFmtId="0" fontId="9" fillId="11" borderId="103" xfId="1" applyFont="1" applyFill="1" applyBorder="1" applyAlignment="1">
      <alignment horizontal="center" vertical="center" wrapText="1"/>
    </xf>
    <xf numFmtId="0" fontId="9" fillId="11" borderId="104" xfId="1" applyFont="1" applyFill="1" applyBorder="1" applyAlignment="1">
      <alignment horizontal="center" vertical="center" wrapText="1"/>
    </xf>
    <xf numFmtId="0" fontId="9" fillId="11" borderId="139" xfId="1" applyFont="1" applyFill="1" applyBorder="1" applyAlignment="1">
      <alignment horizontal="center" vertical="center" wrapText="1"/>
    </xf>
    <xf numFmtId="0" fontId="36" fillId="12" borderId="26" xfId="2" applyFont="1" applyFill="1" applyBorder="1" applyAlignment="1">
      <alignment horizontal="center" vertical="center" shrinkToFit="1"/>
    </xf>
    <xf numFmtId="0" fontId="36" fillId="12" borderId="27" xfId="2" applyFont="1" applyFill="1" applyBorder="1" applyAlignment="1">
      <alignment horizontal="center" vertical="center" shrinkToFit="1"/>
    </xf>
    <xf numFmtId="0" fontId="36" fillId="12" borderId="46" xfId="2" applyFont="1" applyFill="1" applyBorder="1" applyAlignment="1">
      <alignment horizontal="center" vertical="center" shrinkToFit="1"/>
    </xf>
    <xf numFmtId="0" fontId="36" fillId="12" borderId="19" xfId="2" applyFont="1" applyFill="1" applyBorder="1" applyAlignment="1">
      <alignment horizontal="center" vertical="center" shrinkToFit="1"/>
    </xf>
    <xf numFmtId="0" fontId="36" fillId="12" borderId="20" xfId="2" applyFont="1" applyFill="1" applyBorder="1" applyAlignment="1">
      <alignment horizontal="center" vertical="center" shrinkToFit="1"/>
    </xf>
    <xf numFmtId="0" fontId="36" fillId="12" borderId="48" xfId="2" applyFont="1" applyFill="1" applyBorder="1" applyAlignment="1">
      <alignment horizontal="center" vertical="center" shrinkToFit="1"/>
    </xf>
    <xf numFmtId="0" fontId="31" fillId="0" borderId="0" xfId="2" applyFont="1" applyAlignment="1">
      <alignment vertical="center" wrapText="1"/>
    </xf>
    <xf numFmtId="0" fontId="33" fillId="5" borderId="158" xfId="1" applyFont="1" applyFill="1" applyBorder="1" applyAlignment="1">
      <alignment horizontal="center" vertical="top"/>
    </xf>
    <xf numFmtId="0" fontId="33" fillId="5" borderId="7" xfId="1" applyFont="1" applyFill="1" applyBorder="1" applyAlignment="1">
      <alignment horizontal="center" vertical="top"/>
    </xf>
    <xf numFmtId="0" fontId="33" fillId="5" borderId="199" xfId="1" applyFont="1" applyFill="1" applyBorder="1" applyAlignment="1">
      <alignment horizontal="center" vertical="top"/>
    </xf>
    <xf numFmtId="176" fontId="25" fillId="5" borderId="118" xfId="1" applyNumberFormat="1" applyFont="1" applyFill="1" applyBorder="1" applyAlignment="1">
      <alignment horizontal="center" vertical="center" shrinkToFit="1"/>
    </xf>
    <xf numFmtId="176" fontId="25" fillId="5" borderId="168" xfId="1" applyNumberFormat="1" applyFont="1" applyFill="1" applyBorder="1" applyAlignment="1">
      <alignment horizontal="center" vertical="center" shrinkToFit="1"/>
    </xf>
    <xf numFmtId="176" fontId="25" fillId="5" borderId="194" xfId="1" applyNumberFormat="1" applyFont="1" applyFill="1" applyBorder="1" applyAlignment="1">
      <alignment horizontal="center" vertical="center" shrinkToFit="1"/>
    </xf>
    <xf numFmtId="176" fontId="25" fillId="5" borderId="119" xfId="1" applyNumberFormat="1" applyFont="1" applyFill="1" applyBorder="1" applyAlignment="1">
      <alignment horizontal="center" vertical="center" shrinkToFit="1"/>
    </xf>
    <xf numFmtId="176" fontId="25" fillId="5" borderId="169" xfId="1" applyNumberFormat="1" applyFont="1" applyFill="1" applyBorder="1" applyAlignment="1">
      <alignment horizontal="center" vertical="center" shrinkToFit="1"/>
    </xf>
    <xf numFmtId="176" fontId="25" fillId="5" borderId="195" xfId="1" applyNumberFormat="1" applyFont="1" applyFill="1" applyBorder="1" applyAlignment="1">
      <alignment horizontal="center" vertical="center" shrinkToFit="1"/>
    </xf>
    <xf numFmtId="0" fontId="8" fillId="0" borderId="71" xfId="2" applyFont="1" applyBorder="1" applyAlignment="1">
      <alignment horizontal="center" vertical="center" shrinkToFit="1"/>
    </xf>
    <xf numFmtId="0" fontId="8" fillId="0" borderId="72" xfId="2" applyFont="1" applyBorder="1" applyAlignment="1">
      <alignment horizontal="center" vertical="center" shrinkToFit="1"/>
    </xf>
    <xf numFmtId="0" fontId="8" fillId="0" borderId="27" xfId="1" applyFont="1" applyBorder="1" applyAlignment="1">
      <alignment horizontal="center" vertical="center" shrinkToFit="1"/>
    </xf>
    <xf numFmtId="0" fontId="8" fillId="0" borderId="46" xfId="1" applyFont="1" applyBorder="1" applyAlignment="1">
      <alignment horizontal="center" vertical="center" shrinkToFit="1"/>
    </xf>
    <xf numFmtId="0" fontId="8" fillId="0" borderId="20" xfId="1" applyFont="1" applyBorder="1" applyAlignment="1">
      <alignment horizontal="center" vertical="center" shrinkToFit="1"/>
    </xf>
    <xf numFmtId="0" fontId="8" fillId="0" borderId="48" xfId="1" applyFont="1" applyBorder="1" applyAlignment="1">
      <alignment horizontal="center" vertical="center" shrinkToFit="1"/>
    </xf>
    <xf numFmtId="0" fontId="5" fillId="11" borderId="26" xfId="1" applyFont="1" applyFill="1" applyBorder="1" applyAlignment="1">
      <alignment horizontal="center" vertical="center" wrapText="1"/>
    </xf>
    <xf numFmtId="0" fontId="5" fillId="11" borderId="12" xfId="1" applyFont="1" applyFill="1" applyBorder="1" applyAlignment="1">
      <alignment horizontal="center" vertical="center"/>
    </xf>
    <xf numFmtId="0" fontId="9" fillId="11" borderId="71" xfId="1" applyFont="1" applyFill="1" applyBorder="1" applyAlignment="1">
      <alignment horizontal="center" vertical="center" wrapText="1"/>
    </xf>
    <xf numFmtId="0" fontId="9" fillId="11" borderId="74" xfId="1" applyFont="1" applyFill="1" applyBorder="1" applyAlignment="1">
      <alignment horizontal="center" vertical="center" wrapText="1"/>
    </xf>
    <xf numFmtId="0" fontId="9" fillId="11" borderId="74" xfId="1" applyFont="1" applyFill="1" applyBorder="1" applyAlignment="1">
      <alignment horizontal="center" vertical="center"/>
    </xf>
    <xf numFmtId="0" fontId="13" fillId="5" borderId="71" xfId="1" applyFont="1" applyFill="1" applyBorder="1" applyAlignment="1">
      <alignment horizontal="center" vertical="center" wrapText="1"/>
    </xf>
    <xf numFmtId="0" fontId="13" fillId="5" borderId="74" xfId="1" applyFont="1" applyFill="1" applyBorder="1" applyAlignment="1">
      <alignment horizontal="center" vertical="center"/>
    </xf>
    <xf numFmtId="0" fontId="26" fillId="0" borderId="75" xfId="1" applyFont="1" applyBorder="1" applyAlignment="1">
      <alignment horizontal="center" vertical="center"/>
    </xf>
    <xf numFmtId="0" fontId="26" fillId="0" borderId="100" xfId="1" applyFont="1" applyBorder="1" applyAlignment="1">
      <alignment horizontal="center" vertical="center"/>
    </xf>
    <xf numFmtId="3" fontId="5" fillId="0" borderId="62" xfId="1" applyNumberFormat="1" applyFont="1" applyBorder="1" applyAlignment="1">
      <alignment vertical="center" shrinkToFit="1"/>
    </xf>
    <xf numFmtId="3" fontId="5" fillId="0" borderId="67" xfId="1" applyNumberFormat="1" applyFont="1" applyBorder="1" applyAlignment="1">
      <alignment vertical="center" shrinkToFit="1"/>
    </xf>
    <xf numFmtId="3" fontId="5" fillId="0" borderId="10" xfId="1" applyNumberFormat="1" applyFont="1" applyBorder="1" applyAlignment="1">
      <alignment vertical="center" shrinkToFit="1"/>
    </xf>
    <xf numFmtId="3" fontId="5" fillId="0" borderId="52" xfId="1" applyNumberFormat="1" applyFont="1" applyBorder="1" applyAlignment="1">
      <alignment vertical="center" shrinkToFit="1"/>
    </xf>
    <xf numFmtId="176" fontId="5" fillId="11" borderId="98" xfId="3" applyNumberFormat="1" applyFont="1" applyFill="1" applyBorder="1" applyAlignment="1" applyProtection="1">
      <alignment vertical="center" shrinkToFit="1"/>
    </xf>
    <xf numFmtId="176" fontId="5" fillId="11" borderId="75" xfId="3" applyNumberFormat="1" applyFont="1" applyFill="1" applyBorder="1" applyAlignment="1" applyProtection="1">
      <alignment vertical="center" shrinkToFit="1"/>
    </xf>
    <xf numFmtId="176" fontId="5" fillId="11" borderId="99" xfId="3" applyNumberFormat="1" applyFont="1" applyFill="1" applyBorder="1" applyAlignment="1" applyProtection="1">
      <alignment horizontal="right" vertical="center" shrinkToFit="1"/>
    </xf>
    <xf numFmtId="176" fontId="5" fillId="11" borderId="73" xfId="3" applyNumberFormat="1" applyFont="1" applyFill="1" applyBorder="1" applyAlignment="1" applyProtection="1">
      <alignment horizontal="right" vertical="center" shrinkToFit="1"/>
    </xf>
    <xf numFmtId="176" fontId="5" fillId="5" borderId="99" xfId="3" applyNumberFormat="1" applyFont="1" applyFill="1" applyBorder="1" applyAlignment="1" applyProtection="1">
      <alignment vertical="center" shrinkToFit="1"/>
    </xf>
    <xf numFmtId="176" fontId="5" fillId="5" borderId="73" xfId="3" applyNumberFormat="1" applyFont="1" applyFill="1" applyBorder="1" applyAlignment="1" applyProtection="1">
      <alignment vertical="center" shrinkToFit="1"/>
    </xf>
    <xf numFmtId="176" fontId="5" fillId="11" borderId="99" xfId="3" applyNumberFormat="1" applyFont="1" applyFill="1" applyBorder="1" applyAlignment="1" applyProtection="1">
      <alignment vertical="center" shrinkToFit="1"/>
    </xf>
    <xf numFmtId="176" fontId="5" fillId="11" borderId="73" xfId="3" applyNumberFormat="1" applyFont="1" applyFill="1" applyBorder="1" applyAlignment="1" applyProtection="1">
      <alignment vertical="center" shrinkToFit="1"/>
    </xf>
    <xf numFmtId="176" fontId="5" fillId="11" borderId="98" xfId="3" applyNumberFormat="1" applyFont="1" applyFill="1" applyBorder="1" applyAlignment="1" applyProtection="1">
      <alignment horizontal="right" vertical="center" shrinkToFit="1"/>
    </xf>
    <xf numFmtId="176" fontId="5" fillId="11" borderId="108" xfId="3" applyNumberFormat="1" applyFont="1" applyFill="1" applyBorder="1" applyAlignment="1" applyProtection="1">
      <alignment horizontal="right" vertical="center" shrinkToFit="1"/>
    </xf>
    <xf numFmtId="176" fontId="5" fillId="2" borderId="105" xfId="3" applyNumberFormat="1" applyFont="1" applyFill="1" applyBorder="1" applyAlignment="1" applyProtection="1">
      <alignment horizontal="center" vertical="center" shrinkToFit="1"/>
    </xf>
    <xf numFmtId="176" fontId="5" fillId="2" borderId="114" xfId="3" applyNumberFormat="1" applyFont="1" applyFill="1" applyBorder="1" applyAlignment="1" applyProtection="1">
      <alignment horizontal="center" vertical="center" shrinkToFit="1"/>
    </xf>
    <xf numFmtId="176" fontId="5" fillId="11" borderId="115" xfId="3" applyNumberFormat="1" applyFont="1" applyFill="1" applyBorder="1" applyAlignment="1" applyProtection="1">
      <alignment horizontal="right" vertical="center" shrinkToFit="1"/>
    </xf>
    <xf numFmtId="0" fontId="5" fillId="8" borderId="23" xfId="1" applyFont="1" applyFill="1" applyBorder="1" applyAlignment="1">
      <alignment horizontal="center" vertical="center" wrapText="1"/>
    </xf>
    <xf numFmtId="0" fontId="5" fillId="8" borderId="53" xfId="1" applyFont="1" applyFill="1" applyBorder="1" applyAlignment="1">
      <alignment horizontal="center" vertical="center" wrapText="1"/>
    </xf>
    <xf numFmtId="176" fontId="37" fillId="6" borderId="200" xfId="1" applyNumberFormat="1" applyFont="1" applyFill="1" applyBorder="1" applyAlignment="1">
      <alignment vertical="center" shrinkToFit="1"/>
    </xf>
    <xf numFmtId="176" fontId="37" fillId="6" borderId="38" xfId="1" applyNumberFormat="1" applyFont="1" applyFill="1" applyBorder="1" applyAlignment="1">
      <alignment vertical="center" shrinkToFit="1"/>
    </xf>
    <xf numFmtId="176" fontId="37" fillId="6" borderId="201" xfId="1" applyNumberFormat="1" applyFont="1" applyFill="1" applyBorder="1" applyAlignment="1">
      <alignment vertical="center" shrinkToFit="1"/>
    </xf>
    <xf numFmtId="176" fontId="37" fillId="6" borderId="198" xfId="1" applyNumberFormat="1" applyFont="1" applyFill="1" applyBorder="1" applyAlignment="1">
      <alignment vertical="center" shrinkToFit="1"/>
    </xf>
    <xf numFmtId="176" fontId="37" fillId="6" borderId="7" xfId="1" applyNumberFormat="1" applyFont="1" applyFill="1" applyBorder="1" applyAlignment="1">
      <alignment vertical="center" shrinkToFit="1"/>
    </xf>
    <xf numFmtId="176" fontId="37" fillId="6" borderId="199" xfId="1" applyNumberFormat="1" applyFont="1" applyFill="1" applyBorder="1" applyAlignment="1">
      <alignment vertical="center" shrinkToFit="1"/>
    </xf>
    <xf numFmtId="0" fontId="5" fillId="7" borderId="75" xfId="1" applyFont="1" applyFill="1" applyBorder="1" applyAlignment="1">
      <alignment horizontal="center" vertical="center" shrinkToFit="1"/>
    </xf>
    <xf numFmtId="0" fontId="5" fillId="7" borderId="70" xfId="1" applyFont="1" applyFill="1" applyBorder="1" applyAlignment="1">
      <alignment horizontal="center" vertical="center" shrinkToFit="1"/>
    </xf>
    <xf numFmtId="0" fontId="5" fillId="7" borderId="77" xfId="1" applyFont="1" applyFill="1" applyBorder="1" applyAlignment="1">
      <alignment vertical="center" shrinkToFit="1"/>
    </xf>
    <xf numFmtId="0" fontId="5" fillId="7" borderId="78" xfId="1" applyFont="1" applyFill="1" applyBorder="1" applyAlignment="1">
      <alignment vertical="center" shrinkToFit="1"/>
    </xf>
    <xf numFmtId="3" fontId="5" fillId="0" borderId="63" xfId="1" applyNumberFormat="1" applyFont="1" applyBorder="1" applyAlignment="1">
      <alignment vertical="center" shrinkToFit="1"/>
    </xf>
    <xf numFmtId="3" fontId="5" fillId="0" borderId="68" xfId="1" applyNumberFormat="1" applyFont="1" applyBorder="1" applyAlignment="1">
      <alignment vertical="center" shrinkToFit="1"/>
    </xf>
    <xf numFmtId="0" fontId="5" fillId="7" borderId="75" xfId="1" applyFont="1" applyFill="1" applyBorder="1" applyAlignment="1">
      <alignment horizontal="center" vertical="center"/>
    </xf>
    <xf numFmtId="0" fontId="5" fillId="7" borderId="70" xfId="1" applyFont="1" applyFill="1" applyBorder="1" applyAlignment="1">
      <alignment horizontal="center" vertical="center"/>
    </xf>
    <xf numFmtId="0" fontId="5" fillId="8" borderId="64" xfId="1" applyFont="1" applyFill="1" applyBorder="1" applyAlignment="1">
      <alignment horizontal="center" vertical="center" wrapText="1"/>
    </xf>
    <xf numFmtId="0" fontId="5" fillId="8" borderId="65" xfId="1" applyFont="1" applyFill="1" applyBorder="1" applyAlignment="1">
      <alignment horizontal="center" vertical="center" wrapText="1"/>
    </xf>
    <xf numFmtId="0" fontId="5" fillId="7" borderId="93" xfId="1" applyFont="1" applyFill="1" applyBorder="1" applyAlignment="1">
      <alignment vertical="center" shrinkToFit="1"/>
    </xf>
    <xf numFmtId="0" fontId="5" fillId="7" borderId="94" xfId="1" applyFont="1" applyFill="1" applyBorder="1" applyAlignment="1">
      <alignment vertical="center" shrinkToFit="1"/>
    </xf>
    <xf numFmtId="0" fontId="19" fillId="3" borderId="89" xfId="1" applyFont="1" applyFill="1" applyBorder="1" applyAlignment="1">
      <alignment horizontal="center" vertical="center" wrapText="1" shrinkToFit="1"/>
    </xf>
    <xf numFmtId="0" fontId="19" fillId="3" borderId="83" xfId="1" applyFont="1" applyFill="1" applyBorder="1" applyAlignment="1">
      <alignment horizontal="center" vertical="center" wrapText="1" shrinkToFit="1"/>
    </xf>
    <xf numFmtId="0" fontId="19" fillId="3" borderId="83" xfId="1" applyFont="1" applyFill="1" applyBorder="1" applyAlignment="1">
      <alignment horizontal="center" vertical="center" shrinkToFit="1"/>
    </xf>
    <xf numFmtId="0" fontId="19" fillId="3" borderId="87" xfId="1" applyFont="1" applyFill="1" applyBorder="1">
      <alignment vertical="center"/>
    </xf>
    <xf numFmtId="0" fontId="19" fillId="3" borderId="90" xfId="1" applyFont="1" applyFill="1" applyBorder="1">
      <alignment vertical="center"/>
    </xf>
    <xf numFmtId="0" fontId="19" fillId="4" borderId="82" xfId="1" applyFont="1" applyFill="1" applyBorder="1" applyAlignment="1">
      <alignment horizontal="center" vertical="center" wrapText="1"/>
    </xf>
    <xf numFmtId="0" fontId="19" fillId="4" borderId="83" xfId="1" applyFont="1" applyFill="1" applyBorder="1" applyAlignment="1">
      <alignment horizontal="center" vertical="center" wrapText="1"/>
    </xf>
    <xf numFmtId="0" fontId="19" fillId="4" borderId="87" xfId="1" applyFont="1" applyFill="1" applyBorder="1">
      <alignment vertical="center"/>
    </xf>
    <xf numFmtId="0" fontId="19" fillId="4" borderId="88" xfId="1" applyFont="1" applyFill="1" applyBorder="1">
      <alignment vertical="center"/>
    </xf>
    <xf numFmtId="0" fontId="5" fillId="7" borderId="26" xfId="1" applyFont="1" applyFill="1" applyBorder="1" applyAlignment="1">
      <alignment horizontal="center" vertical="center" shrinkToFit="1"/>
    </xf>
    <xf numFmtId="0" fontId="5" fillId="7" borderId="27" xfId="1" applyFont="1" applyFill="1" applyBorder="1" applyAlignment="1">
      <alignment horizontal="center" vertical="center" shrinkToFit="1"/>
    </xf>
    <xf numFmtId="0" fontId="5" fillId="7" borderId="80" xfId="1" applyFont="1" applyFill="1" applyBorder="1">
      <alignment vertical="center"/>
    </xf>
    <xf numFmtId="0" fontId="5" fillId="7" borderId="81" xfId="1" applyFont="1" applyFill="1" applyBorder="1">
      <alignment vertical="center"/>
    </xf>
    <xf numFmtId="177" fontId="5" fillId="11" borderId="158" xfId="1" applyNumberFormat="1" applyFont="1" applyFill="1" applyBorder="1" applyAlignment="1">
      <alignment horizontal="center" vertical="center" shrinkToFit="1"/>
    </xf>
    <xf numFmtId="176" fontId="5" fillId="11" borderId="114" xfId="3" applyNumberFormat="1" applyFont="1" applyFill="1" applyBorder="1" applyAlignment="1" applyProtection="1">
      <alignment vertical="center" shrinkToFit="1"/>
    </xf>
    <xf numFmtId="0" fontId="5" fillId="11" borderId="75" xfId="1" applyFont="1" applyFill="1" applyBorder="1" applyAlignment="1">
      <alignment horizontal="center" vertical="center" shrinkToFit="1"/>
    </xf>
    <xf numFmtId="0" fontId="5" fillId="11" borderId="70" xfId="1" applyFont="1" applyFill="1" applyBorder="1" applyAlignment="1">
      <alignment horizontal="center" vertical="center" shrinkToFit="1"/>
    </xf>
    <xf numFmtId="0" fontId="5" fillId="11" borderId="100" xfId="1" applyFont="1" applyFill="1" applyBorder="1" applyAlignment="1">
      <alignment horizontal="center" vertical="center" shrinkToFit="1"/>
    </xf>
    <xf numFmtId="0" fontId="5" fillId="0" borderId="126" xfId="1" applyFont="1" applyBorder="1" applyAlignment="1">
      <alignment horizontal="center" vertical="center" wrapText="1" shrinkToFit="1"/>
    </xf>
    <xf numFmtId="0" fontId="5" fillId="0" borderId="63" xfId="1" applyFont="1" applyBorder="1" applyAlignment="1">
      <alignment horizontal="center" vertical="center" wrapText="1" shrinkToFit="1"/>
    </xf>
    <xf numFmtId="0" fontId="5" fillId="0" borderId="68" xfId="1" applyFont="1" applyBorder="1" applyAlignment="1">
      <alignment horizontal="center" vertical="center" wrapText="1" shrinkToFit="1"/>
    </xf>
    <xf numFmtId="0" fontId="5" fillId="0" borderId="122" xfId="1" applyFont="1" applyBorder="1" applyAlignment="1">
      <alignment horizontal="center" vertical="center" wrapText="1" shrinkToFit="1"/>
    </xf>
    <xf numFmtId="0" fontId="5" fillId="0" borderId="62" xfId="1" applyFont="1" applyBorder="1" applyAlignment="1">
      <alignment horizontal="center" vertical="center" wrapText="1" shrinkToFit="1"/>
    </xf>
    <xf numFmtId="0" fontId="5" fillId="0" borderId="67" xfId="1" applyFont="1" applyBorder="1" applyAlignment="1">
      <alignment horizontal="center" vertical="center" wrapText="1" shrinkToFit="1"/>
    </xf>
    <xf numFmtId="176" fontId="5" fillId="0" borderId="73" xfId="3" applyNumberFormat="1" applyFont="1" applyBorder="1" applyAlignment="1" applyProtection="1">
      <alignment vertical="center" wrapText="1" shrinkToFit="1"/>
    </xf>
    <xf numFmtId="176" fontId="5" fillId="0" borderId="73" xfId="3" applyNumberFormat="1" applyFont="1" applyBorder="1" applyAlignment="1" applyProtection="1">
      <alignment vertical="center" shrinkToFit="1"/>
    </xf>
    <xf numFmtId="176" fontId="5" fillId="0" borderId="75" xfId="1" applyNumberFormat="1" applyFont="1" applyBorder="1" applyAlignment="1">
      <alignment horizontal="right" vertical="center" shrinkToFit="1"/>
    </xf>
    <xf numFmtId="0" fontId="16" fillId="6" borderId="71" xfId="1" applyFont="1" applyFill="1" applyBorder="1" applyAlignment="1">
      <alignment horizontal="center" vertical="center" textRotation="255"/>
    </xf>
    <xf numFmtId="0" fontId="16" fillId="6" borderId="74" xfId="1" applyFont="1" applyFill="1" applyBorder="1" applyAlignment="1">
      <alignment horizontal="center" vertical="center" textRotation="255"/>
    </xf>
    <xf numFmtId="0" fontId="5" fillId="11" borderId="71" xfId="1" applyFont="1" applyFill="1" applyBorder="1" applyAlignment="1">
      <alignment horizontal="center" vertical="center" wrapText="1" shrinkToFit="1"/>
    </xf>
    <xf numFmtId="0" fontId="5" fillId="11" borderId="74" xfId="1" applyFont="1" applyFill="1" applyBorder="1" applyAlignment="1">
      <alignment horizontal="center" vertical="center" wrapText="1" shrinkToFit="1"/>
    </xf>
    <xf numFmtId="0" fontId="5" fillId="11" borderId="106" xfId="1" applyFont="1" applyFill="1" applyBorder="1" applyAlignment="1">
      <alignment horizontal="center" vertical="center" wrapText="1" shrinkToFit="1"/>
    </xf>
    <xf numFmtId="0" fontId="7" fillId="0" borderId="71" xfId="2" applyFont="1" applyBorder="1" applyAlignment="1">
      <alignment horizontal="center" vertical="center" shrinkToFit="1"/>
    </xf>
    <xf numFmtId="0" fontId="7" fillId="0" borderId="72" xfId="2" applyFont="1" applyBorder="1" applyAlignment="1">
      <alignment horizontal="center" vertical="center" shrinkToFit="1"/>
    </xf>
    <xf numFmtId="176" fontId="5" fillId="0" borderId="98" xfId="3" applyNumberFormat="1" applyFont="1" applyBorder="1" applyAlignment="1" applyProtection="1">
      <alignment vertical="center" shrinkToFit="1"/>
    </xf>
    <xf numFmtId="176" fontId="5" fillId="0" borderId="26" xfId="3" applyNumberFormat="1" applyFont="1" applyBorder="1" applyAlignment="1" applyProtection="1">
      <alignment vertical="center" shrinkToFit="1"/>
    </xf>
    <xf numFmtId="0" fontId="9" fillId="11" borderId="26" xfId="1" applyFont="1" applyFill="1" applyBorder="1" applyAlignment="1">
      <alignment horizontal="center" vertical="center" wrapText="1"/>
    </xf>
    <xf numFmtId="0" fontId="9" fillId="11" borderId="12" xfId="1" applyFont="1" applyFill="1" applyBorder="1" applyAlignment="1">
      <alignment horizontal="center" vertical="center"/>
    </xf>
    <xf numFmtId="0" fontId="37" fillId="6" borderId="141" xfId="1" applyFont="1" applyFill="1" applyBorder="1" applyAlignment="1">
      <alignment horizontal="center" vertical="center" wrapText="1"/>
    </xf>
    <xf numFmtId="0" fontId="37" fillId="6" borderId="146" xfId="1" applyFont="1" applyFill="1" applyBorder="1" applyAlignment="1">
      <alignment horizontal="center" vertical="center" wrapText="1"/>
    </xf>
    <xf numFmtId="0" fontId="37" fillId="6" borderId="224" xfId="1" applyFont="1" applyFill="1" applyBorder="1" applyAlignment="1">
      <alignment horizontal="center" vertical="center" wrapText="1"/>
    </xf>
    <xf numFmtId="0" fontId="37" fillId="6" borderId="197" xfId="1" applyFont="1" applyFill="1" applyBorder="1" applyAlignment="1">
      <alignment horizontal="center" vertical="center" wrapText="1"/>
    </xf>
    <xf numFmtId="0" fontId="37" fillId="6" borderId="0" xfId="1" applyFont="1" applyFill="1" applyAlignment="1">
      <alignment horizontal="center" vertical="center" wrapText="1"/>
    </xf>
    <xf numFmtId="0" fontId="37" fillId="6" borderId="193" xfId="1" applyFont="1" applyFill="1" applyBorder="1" applyAlignment="1">
      <alignment horizontal="center" vertical="center" wrapText="1"/>
    </xf>
    <xf numFmtId="0" fontId="50" fillId="6" borderId="198" xfId="1" applyFont="1" applyFill="1" applyBorder="1" applyAlignment="1">
      <alignment horizontal="center" vertical="top"/>
    </xf>
    <xf numFmtId="0" fontId="50" fillId="6" borderId="7" xfId="1" applyFont="1" applyFill="1" applyBorder="1" applyAlignment="1">
      <alignment horizontal="center" vertical="top"/>
    </xf>
    <xf numFmtId="0" fontId="50" fillId="6" borderId="199" xfId="1" applyFont="1" applyFill="1" applyBorder="1" applyAlignment="1">
      <alignment horizontal="center" vertical="top"/>
    </xf>
    <xf numFmtId="176" fontId="37" fillId="6" borderId="254" xfId="1" applyNumberFormat="1" applyFont="1" applyFill="1" applyBorder="1" applyAlignment="1">
      <alignment horizontal="center" vertical="center" shrinkToFit="1"/>
    </xf>
    <xf numFmtId="176" fontId="37" fillId="6" borderId="168" xfId="1" applyNumberFormat="1" applyFont="1" applyFill="1" applyBorder="1" applyAlignment="1">
      <alignment horizontal="center" vertical="center" shrinkToFit="1"/>
    </xf>
    <xf numFmtId="176" fontId="37" fillId="6" borderId="194" xfId="1" applyNumberFormat="1" applyFont="1" applyFill="1" applyBorder="1" applyAlignment="1">
      <alignment horizontal="center" vertical="center" shrinkToFit="1"/>
    </xf>
    <xf numFmtId="176" fontId="37" fillId="6" borderId="255" xfId="1" applyNumberFormat="1" applyFont="1" applyFill="1" applyBorder="1" applyAlignment="1">
      <alignment horizontal="center" vertical="center" shrinkToFit="1"/>
    </xf>
    <xf numFmtId="176" fontId="37" fillId="6" borderId="169" xfId="1" applyNumberFormat="1" applyFont="1" applyFill="1" applyBorder="1" applyAlignment="1">
      <alignment horizontal="center" vertical="center" shrinkToFit="1"/>
    </xf>
    <xf numFmtId="176" fontId="37" fillId="6" borderId="195" xfId="1" applyNumberFormat="1" applyFont="1" applyFill="1" applyBorder="1" applyAlignment="1">
      <alignment horizontal="center" vertical="center" shrinkToFit="1"/>
    </xf>
    <xf numFmtId="176" fontId="37" fillId="6" borderId="256" xfId="1" applyNumberFormat="1" applyFont="1" applyFill="1" applyBorder="1" applyAlignment="1">
      <alignment horizontal="center" vertical="center" shrinkToFit="1"/>
    </xf>
    <xf numFmtId="176" fontId="37" fillId="6" borderId="170" xfId="1" applyNumberFormat="1" applyFont="1" applyFill="1" applyBorder="1" applyAlignment="1">
      <alignment horizontal="center" vertical="center" shrinkToFit="1"/>
    </xf>
    <xf numFmtId="176" fontId="37" fillId="6" borderId="257" xfId="1" applyNumberFormat="1" applyFont="1" applyFill="1" applyBorder="1" applyAlignment="1">
      <alignment horizontal="center" vertical="center" shrinkToFit="1"/>
    </xf>
    <xf numFmtId="0" fontId="43" fillId="5" borderId="71" xfId="1" applyFont="1" applyFill="1" applyBorder="1" applyAlignment="1">
      <alignment horizontal="center" vertical="center" wrapText="1"/>
    </xf>
    <xf numFmtId="0" fontId="43" fillId="5" borderId="74" xfId="1" applyFont="1" applyFill="1" applyBorder="1" applyAlignment="1">
      <alignment horizontal="center" vertical="center"/>
    </xf>
    <xf numFmtId="176" fontId="5" fillId="0" borderId="98" xfId="1" applyNumberFormat="1" applyFont="1" applyBorder="1" applyAlignment="1">
      <alignment horizontal="right" vertical="center" shrinkToFit="1"/>
    </xf>
    <xf numFmtId="176" fontId="5" fillId="0" borderId="26" xfId="1" applyNumberFormat="1" applyFont="1" applyBorder="1" applyAlignment="1">
      <alignment horizontal="right" vertical="center" shrinkToFit="1"/>
    </xf>
    <xf numFmtId="176" fontId="5" fillId="0" borderId="99" xfId="3" applyNumberFormat="1" applyFont="1" applyBorder="1" applyAlignment="1" applyProtection="1">
      <alignment vertical="center" wrapText="1" shrinkToFit="1"/>
    </xf>
    <xf numFmtId="176" fontId="5" fillId="0" borderId="71" xfId="3" applyNumberFormat="1" applyFont="1" applyBorder="1" applyAlignment="1" applyProtection="1">
      <alignment vertical="center" wrapText="1" shrinkToFit="1"/>
    </xf>
    <xf numFmtId="176" fontId="5" fillId="0" borderId="75" xfId="3" applyNumberFormat="1" applyFont="1" applyBorder="1" applyAlignment="1" applyProtection="1">
      <alignment vertical="center" shrinkToFit="1"/>
    </xf>
    <xf numFmtId="0" fontId="36" fillId="13" borderId="26" xfId="2" applyFont="1" applyFill="1" applyBorder="1" applyAlignment="1">
      <alignment horizontal="center" vertical="center" shrinkToFit="1"/>
    </xf>
    <xf numFmtId="0" fontId="36" fillId="13" borderId="27" xfId="2" applyFont="1" applyFill="1" applyBorder="1" applyAlignment="1">
      <alignment horizontal="center" vertical="center" shrinkToFit="1"/>
    </xf>
    <xf numFmtId="0" fontId="36" fillId="13" borderId="46" xfId="2" applyFont="1" applyFill="1" applyBorder="1" applyAlignment="1">
      <alignment horizontal="center" vertical="center" shrinkToFit="1"/>
    </xf>
    <xf numFmtId="0" fontId="36" fillId="13" borderId="19" xfId="2" applyFont="1" applyFill="1" applyBorder="1" applyAlignment="1">
      <alignment horizontal="center" vertical="center" shrinkToFit="1"/>
    </xf>
    <xf numFmtId="0" fontId="36" fillId="13" borderId="20" xfId="2" applyFont="1" applyFill="1" applyBorder="1" applyAlignment="1">
      <alignment horizontal="center" vertical="center" shrinkToFit="1"/>
    </xf>
    <xf numFmtId="0" fontId="36" fillId="13" borderId="48" xfId="2" applyFont="1" applyFill="1" applyBorder="1" applyAlignment="1">
      <alignment horizontal="center" vertical="center" shrinkToFit="1"/>
    </xf>
    <xf numFmtId="176" fontId="5" fillId="0" borderId="73" xfId="1" applyNumberFormat="1" applyFont="1" applyBorder="1" applyAlignment="1">
      <alignment horizontal="right" vertical="center" shrinkToFit="1"/>
    </xf>
    <xf numFmtId="0" fontId="9" fillId="0" borderId="121" xfId="1" applyFont="1" applyBorder="1" applyAlignment="1">
      <alignment horizontal="center" vertical="center" wrapText="1" shrinkToFit="1"/>
    </xf>
    <xf numFmtId="0" fontId="9" fillId="0" borderId="64" xfId="1" applyFont="1" applyBorder="1" applyAlignment="1">
      <alignment horizontal="center" vertical="center" wrapText="1" shrinkToFit="1"/>
    </xf>
    <xf numFmtId="0" fontId="9" fillId="0" borderId="65" xfId="1" applyFont="1" applyBorder="1" applyAlignment="1">
      <alignment horizontal="center" vertical="center" wrapText="1" shrinkToFit="1"/>
    </xf>
    <xf numFmtId="176" fontId="5" fillId="0" borderId="19" xfId="1" applyNumberFormat="1" applyFont="1" applyBorder="1" applyAlignment="1">
      <alignment horizontal="right" vertical="center" shrinkToFit="1"/>
    </xf>
    <xf numFmtId="176" fontId="5" fillId="0" borderId="72" xfId="3" applyNumberFormat="1" applyFont="1" applyBorder="1" applyAlignment="1" applyProtection="1">
      <alignment vertical="center" wrapText="1" shrinkToFit="1"/>
    </xf>
    <xf numFmtId="176" fontId="5" fillId="0" borderId="99" xfId="3" applyNumberFormat="1" applyFont="1" applyBorder="1" applyAlignment="1" applyProtection="1">
      <alignment vertical="center" shrinkToFit="1"/>
    </xf>
    <xf numFmtId="176" fontId="5" fillId="0" borderId="99" xfId="1" applyNumberFormat="1" applyFont="1" applyBorder="1" applyAlignment="1">
      <alignment horizontal="right" vertical="center" shrinkToFit="1"/>
    </xf>
    <xf numFmtId="6" fontId="5" fillId="0" borderId="73" xfId="3" applyFont="1" applyBorder="1" applyAlignment="1" applyProtection="1">
      <alignment vertical="center" wrapText="1"/>
    </xf>
    <xf numFmtId="178" fontId="5" fillId="0" borderId="74" xfId="1" applyNumberFormat="1" applyFont="1" applyBorder="1" applyAlignment="1">
      <alignment horizontal="center" vertical="center" wrapText="1" shrinkToFit="1"/>
    </xf>
    <xf numFmtId="178" fontId="5" fillId="0" borderId="72" xfId="1" applyNumberFormat="1" applyFont="1" applyBorder="1" applyAlignment="1">
      <alignment horizontal="center" vertical="center" wrapText="1" shrinkToFit="1"/>
    </xf>
    <xf numFmtId="0" fontId="5" fillId="11" borderId="73" xfId="1" applyFont="1" applyFill="1" applyBorder="1" applyAlignment="1">
      <alignment horizontal="center" vertical="center" shrinkToFit="1"/>
    </xf>
    <xf numFmtId="176" fontId="5" fillId="5" borderId="72" xfId="3" applyNumberFormat="1" applyFont="1" applyFill="1" applyBorder="1" applyAlignment="1" applyProtection="1">
      <alignment vertical="center" shrinkToFit="1"/>
    </xf>
    <xf numFmtId="176" fontId="5" fillId="2" borderId="82" xfId="3" applyNumberFormat="1" applyFont="1" applyFill="1" applyBorder="1" applyAlignment="1" applyProtection="1">
      <alignment horizontal="center" vertical="center" shrinkToFit="1"/>
    </xf>
    <xf numFmtId="176" fontId="5" fillId="2" borderId="130" xfId="3" applyNumberFormat="1" applyFont="1" applyFill="1" applyBorder="1" applyAlignment="1" applyProtection="1">
      <alignment horizontal="center" vertical="center" shrinkToFit="1"/>
    </xf>
    <xf numFmtId="0" fontId="16" fillId="6" borderId="71" xfId="1" applyFont="1" applyFill="1" applyBorder="1" applyAlignment="1">
      <alignment horizontal="center" vertical="center"/>
    </xf>
    <xf numFmtId="0" fontId="16" fillId="6" borderId="74" xfId="1" applyFont="1" applyFill="1" applyBorder="1" applyAlignment="1">
      <alignment horizontal="center" vertical="center"/>
    </xf>
    <xf numFmtId="0" fontId="16" fillId="6" borderId="72" xfId="1" applyFont="1" applyFill="1" applyBorder="1" applyAlignment="1">
      <alignment horizontal="center" vertical="center"/>
    </xf>
    <xf numFmtId="176" fontId="5" fillId="0" borderId="72" xfId="3" applyNumberFormat="1" applyFont="1" applyBorder="1" applyAlignment="1" applyProtection="1">
      <alignment vertical="center" shrinkToFit="1"/>
    </xf>
    <xf numFmtId="176" fontId="5" fillId="0" borderId="71" xfId="3" applyNumberFormat="1" applyFont="1" applyBorder="1" applyAlignment="1" applyProtection="1">
      <alignment vertical="center" shrinkToFit="1"/>
    </xf>
    <xf numFmtId="176" fontId="5" fillId="5" borderId="71" xfId="3" applyNumberFormat="1" applyFont="1" applyFill="1" applyBorder="1" applyAlignment="1" applyProtection="1">
      <alignment vertical="center" shrinkToFit="1"/>
    </xf>
    <xf numFmtId="0" fontId="9" fillId="11" borderId="26" xfId="1" applyFont="1" applyFill="1" applyBorder="1" applyAlignment="1">
      <alignment horizontal="center" vertical="center" wrapText="1" shrinkToFit="1"/>
    </xf>
    <xf numFmtId="0" fontId="9" fillId="11" borderId="12" xfId="1" applyFont="1" applyFill="1" applyBorder="1" applyAlignment="1">
      <alignment horizontal="center" vertical="center" shrinkToFit="1"/>
    </xf>
    <xf numFmtId="176" fontId="41" fillId="6" borderId="232" xfId="1" applyNumberFormat="1" applyFont="1" applyFill="1" applyBorder="1" applyAlignment="1">
      <alignment vertical="center" shrinkToFit="1"/>
    </xf>
    <xf numFmtId="176" fontId="41" fillId="6" borderId="233" xfId="1" applyNumberFormat="1" applyFont="1" applyFill="1" applyBorder="1" applyAlignment="1">
      <alignment vertical="center" shrinkToFit="1"/>
    </xf>
    <xf numFmtId="176" fontId="41" fillId="6" borderId="234" xfId="1" applyNumberFormat="1" applyFont="1" applyFill="1" applyBorder="1" applyAlignment="1">
      <alignment vertical="center" shrinkToFit="1"/>
    </xf>
    <xf numFmtId="0" fontId="9" fillId="5" borderId="26" xfId="1" applyFont="1" applyFill="1" applyBorder="1" applyAlignment="1">
      <alignment horizontal="center" vertical="center" wrapText="1"/>
    </xf>
    <xf numFmtId="0" fontId="9" fillId="5" borderId="27" xfId="1" applyFont="1" applyFill="1" applyBorder="1" applyAlignment="1">
      <alignment horizontal="center" vertical="center" wrapText="1"/>
    </xf>
    <xf numFmtId="0" fontId="9" fillId="5" borderId="12" xfId="1" applyFont="1" applyFill="1" applyBorder="1" applyAlignment="1">
      <alignment horizontal="center" vertical="center" wrapText="1"/>
    </xf>
    <xf numFmtId="0" fontId="9" fillId="5" borderId="0" xfId="1" applyFont="1" applyFill="1" applyAlignment="1">
      <alignment horizontal="center" vertical="center" wrapText="1"/>
    </xf>
    <xf numFmtId="0" fontId="32" fillId="5" borderId="158" xfId="1" applyFont="1" applyFill="1" applyBorder="1" applyAlignment="1">
      <alignment horizontal="center" vertical="top"/>
    </xf>
    <xf numFmtId="0" fontId="32" fillId="5" borderId="7" xfId="1" applyFont="1" applyFill="1" applyBorder="1" applyAlignment="1">
      <alignment horizontal="center" vertical="top"/>
    </xf>
    <xf numFmtId="176" fontId="5" fillId="5" borderId="98" xfId="3" applyNumberFormat="1" applyFont="1" applyFill="1" applyBorder="1" applyAlignment="1" applyProtection="1">
      <alignment vertical="center" shrinkToFit="1"/>
    </xf>
    <xf numFmtId="176" fontId="5" fillId="5" borderId="207" xfId="3" applyNumberFormat="1" applyFont="1" applyFill="1" applyBorder="1" applyAlignment="1" applyProtection="1">
      <alignment vertical="center" shrinkToFit="1"/>
    </xf>
    <xf numFmtId="176" fontId="5" fillId="5" borderId="133" xfId="3" applyNumberFormat="1" applyFont="1" applyFill="1" applyBorder="1" applyAlignment="1" applyProtection="1">
      <alignment vertical="center" shrinkToFit="1"/>
    </xf>
    <xf numFmtId="176" fontId="5" fillId="5" borderId="75" xfId="3" applyNumberFormat="1" applyFont="1" applyFill="1" applyBorder="1" applyAlignment="1" applyProtection="1">
      <alignment vertical="center" shrinkToFit="1"/>
    </xf>
    <xf numFmtId="176" fontId="5" fillId="5" borderId="70" xfId="3" applyNumberFormat="1" applyFont="1" applyFill="1" applyBorder="1" applyAlignment="1" applyProtection="1">
      <alignment vertical="center" shrinkToFit="1"/>
    </xf>
    <xf numFmtId="176" fontId="5" fillId="5" borderId="135" xfId="3" applyNumberFormat="1" applyFont="1" applyFill="1" applyBorder="1" applyAlignment="1" applyProtection="1">
      <alignment vertical="center" shrinkToFit="1"/>
    </xf>
    <xf numFmtId="176" fontId="5" fillId="5" borderId="108" xfId="3" applyNumberFormat="1" applyFont="1" applyFill="1" applyBorder="1" applyAlignment="1" applyProtection="1">
      <alignment vertical="center" shrinkToFit="1"/>
    </xf>
    <xf numFmtId="176" fontId="5" fillId="5" borderId="219" xfId="3" applyNumberFormat="1" applyFont="1" applyFill="1" applyBorder="1" applyAlignment="1" applyProtection="1">
      <alignment vertical="center" shrinkToFit="1"/>
    </xf>
    <xf numFmtId="176" fontId="5" fillId="5" borderId="259" xfId="3" applyNumberFormat="1" applyFont="1" applyFill="1" applyBorder="1" applyAlignment="1" applyProtection="1">
      <alignment vertical="center" shrinkToFit="1"/>
    </xf>
    <xf numFmtId="176" fontId="5" fillId="5" borderId="89" xfId="1" applyNumberFormat="1" applyFont="1" applyFill="1" applyBorder="1" applyAlignment="1">
      <alignment vertical="center" shrinkToFit="1"/>
    </xf>
    <xf numFmtId="176" fontId="5" fillId="5" borderId="83" xfId="1" applyNumberFormat="1" applyFont="1" applyFill="1" applyBorder="1" applyAlignment="1">
      <alignment vertical="center" shrinkToFit="1"/>
    </xf>
    <xf numFmtId="0" fontId="16" fillId="6" borderId="99" xfId="1" applyFont="1" applyFill="1" applyBorder="1" applyAlignment="1">
      <alignment horizontal="center" vertical="center"/>
    </xf>
    <xf numFmtId="6" fontId="44" fillId="6" borderId="131" xfId="3" applyFont="1" applyFill="1" applyBorder="1" applyAlignment="1" applyProtection="1">
      <alignment horizontal="center" vertical="center" shrinkToFit="1"/>
    </xf>
    <xf numFmtId="6" fontId="44" fillId="6" borderId="175" xfId="3" applyFont="1" applyFill="1" applyBorder="1" applyAlignment="1" applyProtection="1">
      <alignment horizontal="center" vertical="center" shrinkToFit="1"/>
    </xf>
    <xf numFmtId="0" fontId="31" fillId="0" borderId="0" xfId="2" applyFont="1" applyAlignment="1">
      <alignment horizontal="left" vertical="center" wrapText="1"/>
    </xf>
    <xf numFmtId="179" fontId="5" fillId="11" borderId="97" xfId="1" applyNumberFormat="1" applyFont="1" applyFill="1" applyBorder="1" applyAlignment="1">
      <alignment horizontal="center" vertical="center" shrinkToFit="1"/>
    </xf>
    <xf numFmtId="179" fontId="5" fillId="11" borderId="19" xfId="1" applyNumberFormat="1" applyFont="1" applyFill="1" applyBorder="1" applyAlignment="1">
      <alignment horizontal="center" vertical="center" shrinkToFit="1"/>
    </xf>
    <xf numFmtId="176" fontId="5" fillId="11" borderId="165" xfId="3" applyNumberFormat="1" applyFont="1" applyFill="1" applyBorder="1" applyAlignment="1" applyProtection="1">
      <alignment vertical="center" shrinkToFit="1"/>
    </xf>
    <xf numFmtId="176" fontId="5" fillId="11" borderId="166" xfId="3" applyNumberFormat="1" applyFont="1" applyFill="1" applyBorder="1" applyAlignment="1" applyProtection="1">
      <alignment vertical="center" shrinkToFit="1"/>
    </xf>
    <xf numFmtId="176" fontId="5" fillId="11" borderId="103" xfId="3" applyNumberFormat="1" applyFont="1" applyFill="1" applyBorder="1" applyAlignment="1" applyProtection="1">
      <alignment vertical="center" shrinkToFit="1"/>
    </xf>
    <xf numFmtId="176" fontId="5" fillId="11" borderId="113" xfId="3" applyNumberFormat="1" applyFont="1" applyFill="1" applyBorder="1" applyAlignment="1" applyProtection="1">
      <alignment horizontal="right" vertical="center" shrinkToFit="1"/>
    </xf>
    <xf numFmtId="176" fontId="5" fillId="11" borderId="138" xfId="3" applyNumberFormat="1" applyFont="1" applyFill="1" applyBorder="1" applyAlignment="1" applyProtection="1">
      <alignment horizontal="right" vertical="center" shrinkToFit="1"/>
    </xf>
    <xf numFmtId="181" fontId="9" fillId="10" borderId="210" xfId="1" applyNumberFormat="1" applyFont="1" applyFill="1" applyBorder="1" applyAlignment="1">
      <alignment horizontal="center" vertical="center" shrinkToFit="1"/>
    </xf>
    <xf numFmtId="181" fontId="9" fillId="10" borderId="211" xfId="1" applyNumberFormat="1" applyFont="1" applyFill="1" applyBorder="1" applyAlignment="1">
      <alignment horizontal="center" vertical="center" shrinkToFit="1"/>
    </xf>
    <xf numFmtId="176" fontId="5" fillId="10" borderId="212" xfId="1" applyNumberFormat="1" applyFont="1" applyFill="1" applyBorder="1" applyAlignment="1">
      <alignment vertical="center" shrinkToFit="1"/>
    </xf>
    <xf numFmtId="176" fontId="5" fillId="10" borderId="213" xfId="1" applyNumberFormat="1" applyFont="1" applyFill="1" applyBorder="1" applyAlignment="1">
      <alignment vertical="center" shrinkToFit="1"/>
    </xf>
    <xf numFmtId="181" fontId="9" fillId="9" borderId="210" xfId="1" applyNumberFormat="1" applyFont="1" applyFill="1" applyBorder="1" applyAlignment="1">
      <alignment horizontal="center" vertical="center" shrinkToFit="1"/>
    </xf>
    <xf numFmtId="181" fontId="9" fillId="9" borderId="215" xfId="1" applyNumberFormat="1" applyFont="1" applyFill="1" applyBorder="1" applyAlignment="1">
      <alignment horizontal="center" vertical="center" shrinkToFit="1"/>
    </xf>
    <xf numFmtId="176" fontId="5" fillId="9" borderId="250" xfId="1" applyNumberFormat="1" applyFont="1" applyFill="1" applyBorder="1" applyAlignment="1">
      <alignment horizontal="center" vertical="center" shrinkToFit="1"/>
    </xf>
    <xf numFmtId="176" fontId="5" fillId="9" borderId="251" xfId="1" applyNumberFormat="1" applyFont="1" applyFill="1" applyBorder="1" applyAlignment="1">
      <alignment horizontal="center" vertical="center" shrinkToFit="1"/>
    </xf>
    <xf numFmtId="176" fontId="44" fillId="6" borderId="252" xfId="1" applyNumberFormat="1" applyFont="1" applyFill="1" applyBorder="1" applyAlignment="1">
      <alignment horizontal="center" vertical="center" shrinkToFit="1"/>
    </xf>
    <xf numFmtId="176" fontId="44" fillId="6" borderId="253" xfId="1" applyNumberFormat="1" applyFont="1" applyFill="1" applyBorder="1" applyAlignment="1">
      <alignment horizontal="center" vertical="center" shrinkToFit="1"/>
    </xf>
    <xf numFmtId="176" fontId="12" fillId="2" borderId="37" xfId="1" applyNumberFormat="1" applyFont="1" applyFill="1" applyBorder="1" applyAlignment="1">
      <alignment vertical="center" shrinkToFit="1"/>
    </xf>
    <xf numFmtId="176" fontId="12" fillId="2" borderId="38" xfId="1" applyNumberFormat="1" applyFont="1" applyFill="1" applyBorder="1" applyAlignment="1">
      <alignment vertical="center" shrinkToFit="1"/>
    </xf>
    <xf numFmtId="176" fontId="12" fillId="2" borderId="201" xfId="1" applyNumberFormat="1" applyFont="1" applyFill="1" applyBorder="1" applyAlignment="1">
      <alignment vertical="center" shrinkToFit="1"/>
    </xf>
    <xf numFmtId="176" fontId="12" fillId="2" borderId="151" xfId="1" applyNumberFormat="1" applyFont="1" applyFill="1" applyBorder="1" applyAlignment="1">
      <alignment vertical="center" shrinkToFit="1"/>
    </xf>
    <xf numFmtId="176" fontId="12" fillId="2" borderId="159" xfId="1" applyNumberFormat="1" applyFont="1" applyFill="1" applyBorder="1" applyAlignment="1">
      <alignment vertical="center" shrinkToFit="1"/>
    </xf>
    <xf numFmtId="176" fontId="12" fillId="2" borderId="214" xfId="1" applyNumberFormat="1" applyFont="1" applyFill="1" applyBorder="1" applyAlignment="1">
      <alignment vertical="center" shrinkToFit="1"/>
    </xf>
    <xf numFmtId="3" fontId="44" fillId="6" borderId="144" xfId="1" applyNumberFormat="1" applyFont="1" applyFill="1" applyBorder="1" applyAlignment="1">
      <alignment vertical="center" shrinkToFit="1"/>
    </xf>
    <xf numFmtId="3" fontId="44" fillId="6" borderId="140" xfId="1" applyNumberFormat="1" applyFont="1" applyFill="1" applyBorder="1" applyAlignment="1">
      <alignment vertical="center" shrinkToFit="1"/>
    </xf>
    <xf numFmtId="3" fontId="44" fillId="6" borderId="132" xfId="1" applyNumberFormat="1" applyFont="1" applyFill="1" applyBorder="1" applyAlignment="1">
      <alignment vertical="center" shrinkToFit="1"/>
    </xf>
    <xf numFmtId="176" fontId="44" fillId="6" borderId="144" xfId="1" applyNumberFormat="1" applyFont="1" applyFill="1" applyBorder="1" applyAlignment="1">
      <alignment vertical="center" shrinkToFit="1"/>
    </xf>
    <xf numFmtId="176" fontId="44" fillId="6" borderId="140" xfId="1" applyNumberFormat="1" applyFont="1" applyFill="1" applyBorder="1" applyAlignment="1">
      <alignment vertical="center" shrinkToFit="1"/>
    </xf>
    <xf numFmtId="176" fontId="44" fillId="6" borderId="216" xfId="1" applyNumberFormat="1" applyFont="1" applyFill="1" applyBorder="1" applyAlignment="1">
      <alignment vertical="center" shrinkToFit="1"/>
    </xf>
    <xf numFmtId="0" fontId="19" fillId="2" borderId="108" xfId="1" applyFont="1" applyFill="1" applyBorder="1" applyAlignment="1">
      <alignment horizontal="center" vertical="center"/>
    </xf>
    <xf numFmtId="0" fontId="19" fillId="2" borderId="219" xfId="1" applyFont="1" applyFill="1" applyBorder="1" applyAlignment="1">
      <alignment horizontal="center" vertical="center"/>
    </xf>
    <xf numFmtId="0" fontId="19" fillId="2" borderId="220" xfId="1" applyFont="1" applyFill="1" applyBorder="1" applyAlignment="1">
      <alignment horizontal="center" vertical="center"/>
    </xf>
    <xf numFmtId="0" fontId="5" fillId="11" borderId="137" xfId="1" applyFont="1" applyFill="1" applyBorder="1" applyAlignment="1">
      <alignment horizontal="center" vertical="center" textRotation="255"/>
    </xf>
    <xf numFmtId="0" fontId="5" fillId="11" borderId="138" xfId="1" applyFont="1" applyFill="1" applyBorder="1" applyAlignment="1">
      <alignment horizontal="center" vertical="center" textRotation="255"/>
    </xf>
    <xf numFmtId="0" fontId="5" fillId="11" borderId="116" xfId="1" applyFont="1" applyFill="1" applyBorder="1" applyAlignment="1">
      <alignment horizontal="center" vertical="center" textRotation="255"/>
    </xf>
    <xf numFmtId="0" fontId="9" fillId="11" borderId="164" xfId="1" applyFont="1" applyFill="1" applyBorder="1" applyAlignment="1">
      <alignment horizontal="center" vertical="center" wrapText="1"/>
    </xf>
    <xf numFmtId="0" fontId="9" fillId="11" borderId="152" xfId="1" applyFont="1" applyFill="1" applyBorder="1" applyAlignment="1">
      <alignment horizontal="center" vertical="center" wrapText="1"/>
    </xf>
    <xf numFmtId="0" fontId="9" fillId="11" borderId="6" xfId="1" applyFont="1" applyFill="1" applyBorder="1" applyAlignment="1">
      <alignment horizontal="center" vertical="center" wrapText="1"/>
    </xf>
    <xf numFmtId="0" fontId="19" fillId="11" borderId="37" xfId="1" applyFont="1" applyFill="1" applyBorder="1" applyAlignment="1">
      <alignment horizontal="center" vertical="center"/>
    </xf>
    <xf numFmtId="0" fontId="19" fillId="11" borderId="38" xfId="1" applyFont="1" applyFill="1" applyBorder="1" applyAlignment="1">
      <alignment horizontal="center" vertical="center"/>
    </xf>
    <xf numFmtId="0" fontId="19" fillId="11" borderId="39" xfId="1" applyFont="1" applyFill="1" applyBorder="1" applyAlignment="1">
      <alignment horizontal="center" vertical="center"/>
    </xf>
    <xf numFmtId="0" fontId="6" fillId="10" borderId="189" xfId="1" applyFont="1" applyFill="1" applyBorder="1" applyAlignment="1">
      <alignment horizontal="center" vertical="center" wrapText="1" shrinkToFit="1"/>
    </xf>
    <xf numFmtId="0" fontId="6" fillId="10" borderId="0" xfId="1" applyFont="1" applyFill="1" applyAlignment="1">
      <alignment horizontal="center" vertical="center" wrapText="1" shrinkToFit="1"/>
    </xf>
    <xf numFmtId="180" fontId="9" fillId="10" borderId="206" xfId="1" applyNumberFormat="1" applyFont="1" applyFill="1" applyBorder="1" applyAlignment="1">
      <alignment horizontal="center" vertical="top" wrapText="1" shrinkToFit="1"/>
    </xf>
    <xf numFmtId="180" fontId="9" fillId="10" borderId="7" xfId="1" applyNumberFormat="1" applyFont="1" applyFill="1" applyBorder="1" applyAlignment="1">
      <alignment horizontal="center" vertical="top" wrapText="1" shrinkToFit="1"/>
    </xf>
    <xf numFmtId="0" fontId="19" fillId="10" borderId="165" xfId="1" applyFont="1" applyFill="1" applyBorder="1" applyAlignment="1">
      <alignment horizontal="center" vertical="center" shrinkToFit="1"/>
    </xf>
    <xf numFmtId="0" fontId="19" fillId="10" borderId="207" xfId="1" applyFont="1" applyFill="1" applyBorder="1" applyAlignment="1">
      <alignment horizontal="center" vertical="center" shrinkToFit="1"/>
    </xf>
    <xf numFmtId="0" fontId="19" fillId="10" borderId="176" xfId="1" applyFont="1" applyFill="1" applyBorder="1" applyAlignment="1">
      <alignment horizontal="center" vertical="center" shrinkToFit="1"/>
    </xf>
    <xf numFmtId="0" fontId="6" fillId="9" borderId="189" xfId="1" applyFont="1" applyFill="1" applyBorder="1" applyAlignment="1">
      <alignment horizontal="center" vertical="center" wrapText="1" shrinkToFit="1"/>
    </xf>
    <xf numFmtId="0" fontId="6" fillId="9" borderId="205" xfId="1" applyFont="1" applyFill="1" applyBorder="1" applyAlignment="1">
      <alignment horizontal="center" vertical="center" wrapText="1" shrinkToFit="1"/>
    </xf>
    <xf numFmtId="0" fontId="6" fillId="9" borderId="206" xfId="1" applyFont="1" applyFill="1" applyBorder="1" applyAlignment="1">
      <alignment horizontal="center" vertical="center" wrapText="1" shrinkToFit="1"/>
    </xf>
    <xf numFmtId="0" fontId="6" fillId="9" borderId="8" xfId="1" applyFont="1" applyFill="1" applyBorder="1" applyAlignment="1">
      <alignment horizontal="center" vertical="center" wrapText="1" shrinkToFit="1"/>
    </xf>
    <xf numFmtId="0" fontId="12" fillId="2" borderId="37"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39" xfId="1" applyFont="1" applyFill="1" applyBorder="1" applyAlignment="1">
      <alignment horizontal="center" vertical="center" wrapText="1"/>
    </xf>
    <xf numFmtId="0" fontId="12" fillId="2" borderId="152"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20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47" fillId="0" borderId="75" xfId="1" applyFont="1" applyBorder="1" applyAlignment="1">
      <alignment horizontal="center" vertical="center"/>
    </xf>
    <xf numFmtId="0" fontId="47" fillId="0" borderId="100" xfId="1" applyFont="1" applyBorder="1" applyAlignment="1">
      <alignment horizontal="center" vertical="center"/>
    </xf>
    <xf numFmtId="0" fontId="22" fillId="14" borderId="37" xfId="2" applyFont="1" applyFill="1" applyBorder="1" applyAlignment="1">
      <alignment horizontal="center" vertical="center" shrinkToFit="1"/>
    </xf>
    <xf numFmtId="0" fontId="22" fillId="14" borderId="38" xfId="2" applyFont="1" applyFill="1" applyBorder="1" applyAlignment="1">
      <alignment horizontal="center" vertical="center" shrinkToFit="1"/>
    </xf>
    <xf numFmtId="0" fontId="22" fillId="14" borderId="39" xfId="2" applyFont="1" applyFill="1" applyBorder="1" applyAlignment="1">
      <alignment horizontal="center" vertical="center" shrinkToFit="1"/>
    </xf>
    <xf numFmtId="0" fontId="22" fillId="14" borderId="6" xfId="2" applyFont="1" applyFill="1" applyBorder="1" applyAlignment="1">
      <alignment horizontal="center" vertical="center" shrinkToFit="1"/>
    </xf>
    <xf numFmtId="0" fontId="22" fillId="14" borderId="7" xfId="2" applyFont="1" applyFill="1" applyBorder="1" applyAlignment="1">
      <alignment horizontal="center" vertical="center" shrinkToFit="1"/>
    </xf>
    <xf numFmtId="0" fontId="22" fillId="14" borderId="8" xfId="2" applyFont="1" applyFill="1" applyBorder="1" applyAlignment="1">
      <alignment horizontal="center" vertical="center" shrinkToFit="1"/>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8" fillId="0" borderId="46" xfId="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48" xfId="1" applyFont="1" applyBorder="1" applyAlignment="1">
      <alignment horizontal="center" vertical="center"/>
    </xf>
    <xf numFmtId="176" fontId="5" fillId="10" borderId="209" xfId="1" applyNumberFormat="1" applyFont="1" applyFill="1" applyBorder="1" applyAlignment="1">
      <alignment horizontal="center" vertical="center" shrinkToFit="1"/>
    </xf>
    <xf numFmtId="176" fontId="5" fillId="10" borderId="70" xfId="1" applyNumberFormat="1" applyFont="1" applyFill="1" applyBorder="1" applyAlignment="1">
      <alignment horizontal="center" vertical="center" shrinkToFit="1"/>
    </xf>
    <xf numFmtId="176" fontId="5" fillId="10" borderId="208" xfId="1" applyNumberFormat="1" applyFont="1" applyFill="1" applyBorder="1" applyAlignment="1">
      <alignment horizontal="center" vertical="center" shrinkToFit="1"/>
    </xf>
    <xf numFmtId="176" fontId="5" fillId="10" borderId="207" xfId="1" applyNumberFormat="1" applyFont="1" applyFill="1" applyBorder="1" applyAlignment="1">
      <alignment horizontal="center" vertical="center" shrinkToFit="1"/>
    </xf>
    <xf numFmtId="176" fontId="5" fillId="9" borderId="209" xfId="1" applyNumberFormat="1" applyFont="1" applyFill="1" applyBorder="1" applyAlignment="1">
      <alignment horizontal="center" vertical="center" shrinkToFit="1"/>
    </xf>
    <xf numFmtId="176" fontId="5" fillId="9" borderId="145" xfId="1" applyNumberFormat="1" applyFont="1" applyFill="1" applyBorder="1" applyAlignment="1">
      <alignment horizontal="center" vertical="center" shrinkToFit="1"/>
    </xf>
    <xf numFmtId="176" fontId="5" fillId="9" borderId="208" xfId="1" applyNumberFormat="1" applyFont="1" applyFill="1" applyBorder="1" applyAlignment="1">
      <alignment horizontal="center" vertical="center" shrinkToFit="1"/>
    </xf>
    <xf numFmtId="176" fontId="5" fillId="9" borderId="176" xfId="1" applyNumberFormat="1" applyFont="1" applyFill="1" applyBorder="1" applyAlignment="1">
      <alignment horizontal="center" vertical="center" shrinkToFit="1"/>
    </xf>
    <xf numFmtId="176" fontId="12" fillId="2" borderId="166" xfId="1" applyNumberFormat="1" applyFont="1" applyFill="1" applyBorder="1" applyAlignment="1">
      <alignment vertical="center" shrinkToFit="1"/>
    </xf>
    <xf numFmtId="176" fontId="12" fillId="2" borderId="70" xfId="1" applyNumberFormat="1" applyFont="1" applyFill="1" applyBorder="1" applyAlignment="1">
      <alignment vertical="center" shrinkToFit="1"/>
    </xf>
    <xf numFmtId="176" fontId="12" fillId="2" borderId="135" xfId="1" applyNumberFormat="1" applyFont="1" applyFill="1" applyBorder="1" applyAlignment="1">
      <alignment vertical="center" shrinkToFit="1"/>
    </xf>
    <xf numFmtId="176" fontId="12" fillId="2" borderId="165" xfId="1" applyNumberFormat="1" applyFont="1" applyFill="1" applyBorder="1" applyAlignment="1">
      <alignment vertical="center" shrinkToFit="1"/>
    </xf>
    <xf numFmtId="176" fontId="12" fillId="2" borderId="207" xfId="1" applyNumberFormat="1" applyFont="1" applyFill="1" applyBorder="1" applyAlignment="1">
      <alignment vertical="center" shrinkToFit="1"/>
    </xf>
    <xf numFmtId="176" fontId="12" fillId="2" borderId="133" xfId="1" applyNumberFormat="1" applyFont="1" applyFill="1" applyBorder="1" applyAlignment="1">
      <alignment vertical="center" shrinkToFit="1"/>
    </xf>
    <xf numFmtId="0" fontId="0" fillId="0" borderId="27" xfId="0" applyBorder="1" applyAlignment="1">
      <alignment horizontal="center" vertical="center"/>
    </xf>
    <xf numFmtId="0" fontId="0" fillId="0" borderId="20" xfId="0" applyBorder="1" applyAlignment="1">
      <alignment horizontal="center" vertical="center"/>
    </xf>
    <xf numFmtId="0" fontId="19" fillId="11" borderId="152" xfId="1" applyFont="1" applyFill="1" applyBorder="1" applyAlignment="1">
      <alignment horizontal="center" vertical="center"/>
    </xf>
    <xf numFmtId="0" fontId="19" fillId="11" borderId="0" xfId="1" applyFont="1" applyFill="1" applyAlignment="1">
      <alignment horizontal="center" vertical="center"/>
    </xf>
    <xf numFmtId="0" fontId="19" fillId="11" borderId="205" xfId="1" applyFont="1" applyFill="1" applyBorder="1" applyAlignment="1">
      <alignment horizontal="center" vertical="center"/>
    </xf>
    <xf numFmtId="0" fontId="6" fillId="9" borderId="209" xfId="1" applyFont="1" applyFill="1" applyBorder="1" applyAlignment="1">
      <alignment horizontal="center" vertical="center" wrapText="1" shrinkToFit="1"/>
    </xf>
    <xf numFmtId="0" fontId="6" fillId="9" borderId="70" xfId="1" applyFont="1" applyFill="1" applyBorder="1" applyAlignment="1">
      <alignment horizontal="center" vertical="center" wrapText="1" shrinkToFit="1"/>
    </xf>
    <xf numFmtId="0" fontId="6" fillId="9" borderId="217" xfId="1" applyFont="1" applyFill="1" applyBorder="1" applyAlignment="1">
      <alignment horizontal="center" vertical="center" wrapText="1" shrinkToFit="1"/>
    </xf>
    <xf numFmtId="0" fontId="6" fillId="9" borderId="219" xfId="1" applyFont="1" applyFill="1" applyBorder="1" applyAlignment="1">
      <alignment horizontal="center" vertical="center" wrapText="1" shrinkToFit="1"/>
    </xf>
    <xf numFmtId="176" fontId="12" fillId="2" borderId="39" xfId="1" applyNumberFormat="1" applyFont="1" applyFill="1" applyBorder="1" applyAlignment="1">
      <alignment vertical="center" shrinkToFit="1"/>
    </xf>
    <xf numFmtId="176" fontId="12" fillId="2" borderId="143" xfId="1" applyNumberFormat="1" applyFont="1" applyFill="1" applyBorder="1" applyAlignment="1">
      <alignment vertical="center" shrinkToFit="1"/>
    </xf>
    <xf numFmtId="0" fontId="19" fillId="10" borderId="167" xfId="1" applyFont="1" applyFill="1" applyBorder="1" applyAlignment="1">
      <alignment horizontal="center" vertical="center" shrinkToFit="1"/>
    </xf>
    <xf numFmtId="0" fontId="19" fillId="10" borderId="20" xfId="1" applyFont="1" applyFill="1" applyBorder="1" applyAlignment="1">
      <alignment horizontal="center" vertical="center" shrinkToFit="1"/>
    </xf>
    <xf numFmtId="176" fontId="12" fillId="2" borderId="145" xfId="1" applyNumberFormat="1" applyFont="1" applyFill="1" applyBorder="1" applyAlignment="1">
      <alignment vertical="center" shrinkToFit="1"/>
    </xf>
    <xf numFmtId="176" fontId="44" fillId="6" borderId="148" xfId="3" applyNumberFormat="1" applyFont="1" applyFill="1" applyBorder="1" applyAlignment="1" applyProtection="1">
      <alignment horizontal="right" vertical="center" shrinkToFit="1"/>
    </xf>
    <xf numFmtId="176" fontId="44" fillId="6" borderId="149" xfId="3" applyNumberFormat="1" applyFont="1" applyFill="1" applyBorder="1" applyAlignment="1" applyProtection="1">
      <alignment horizontal="right" vertical="center" shrinkToFit="1"/>
    </xf>
    <xf numFmtId="176" fontId="44" fillId="6" borderId="141" xfId="3" applyNumberFormat="1" applyFont="1" applyFill="1" applyBorder="1" applyAlignment="1" applyProtection="1">
      <alignment horizontal="center" vertical="center" shrinkToFit="1"/>
    </xf>
    <xf numFmtId="176" fontId="44" fillId="6" borderId="146" xfId="3" applyNumberFormat="1" applyFont="1" applyFill="1" applyBorder="1" applyAlignment="1" applyProtection="1">
      <alignment horizontal="center" vertical="center" shrinkToFit="1"/>
    </xf>
    <xf numFmtId="176" fontId="44" fillId="6" borderId="142" xfId="3" applyNumberFormat="1" applyFont="1" applyFill="1" applyBorder="1" applyAlignment="1" applyProtection="1">
      <alignment horizontal="center" vertical="center" shrinkToFit="1"/>
    </xf>
    <xf numFmtId="176" fontId="44" fillId="6" borderId="159" xfId="3" applyNumberFormat="1" applyFont="1" applyFill="1" applyBorder="1" applyAlignment="1" applyProtection="1">
      <alignment horizontal="center" vertical="center" shrinkToFit="1"/>
    </xf>
    <xf numFmtId="176" fontId="5" fillId="11" borderId="161" xfId="3" applyNumberFormat="1" applyFont="1" applyFill="1" applyBorder="1" applyAlignment="1" applyProtection="1">
      <alignment horizontal="right" vertical="center" shrinkToFit="1"/>
    </xf>
    <xf numFmtId="176" fontId="5" fillId="11" borderId="157" xfId="3" applyNumberFormat="1" applyFont="1" applyFill="1" applyBorder="1" applyAlignment="1" applyProtection="1">
      <alignment horizontal="right" vertical="center" shrinkToFit="1"/>
    </xf>
    <xf numFmtId="38" fontId="5" fillId="11" borderId="153" xfId="3" applyNumberFormat="1" applyFont="1" applyFill="1" applyBorder="1" applyAlignment="1" applyProtection="1">
      <alignment horizontal="right" vertical="center" shrinkToFit="1"/>
    </xf>
    <xf numFmtId="38" fontId="5" fillId="11" borderId="154" xfId="3" applyNumberFormat="1" applyFont="1" applyFill="1" applyBorder="1" applyAlignment="1" applyProtection="1">
      <alignment horizontal="right" vertical="center" shrinkToFit="1"/>
    </xf>
    <xf numFmtId="176" fontId="19" fillId="2" borderId="162" xfId="3" applyNumberFormat="1" applyFont="1" applyFill="1" applyBorder="1" applyAlignment="1" applyProtection="1">
      <alignment horizontal="center" vertical="center" shrinkToFit="1"/>
    </xf>
    <xf numFmtId="176" fontId="19" fillId="2" borderId="163" xfId="3" applyNumberFormat="1" applyFont="1" applyFill="1" applyBorder="1" applyAlignment="1" applyProtection="1">
      <alignment horizontal="center" vertical="center" shrinkToFit="1"/>
    </xf>
    <xf numFmtId="0" fontId="9" fillId="11" borderId="158" xfId="1" applyFont="1" applyFill="1" applyBorder="1" applyAlignment="1">
      <alignment horizontal="center" vertical="center" wrapText="1"/>
    </xf>
    <xf numFmtId="0" fontId="19" fillId="11" borderId="166" xfId="1" applyFont="1" applyFill="1" applyBorder="1" applyAlignment="1">
      <alignment horizontal="center" vertical="center"/>
    </xf>
    <xf numFmtId="0" fontId="19" fillId="11" borderId="70" xfId="1" applyFont="1" applyFill="1" applyBorder="1" applyAlignment="1">
      <alignment horizontal="center" vertical="center"/>
    </xf>
    <xf numFmtId="0" fontId="19" fillId="11" borderId="145" xfId="1" applyFont="1" applyFill="1" applyBorder="1" applyAlignment="1">
      <alignment horizontal="center" vertical="center"/>
    </xf>
    <xf numFmtId="176" fontId="5" fillId="11" borderId="238" xfId="1" applyNumberFormat="1" applyFont="1" applyFill="1" applyBorder="1" applyAlignment="1">
      <alignment horizontal="center" vertical="center" shrinkToFit="1"/>
    </xf>
    <xf numFmtId="176" fontId="5" fillId="11" borderId="242" xfId="1" applyNumberFormat="1" applyFont="1" applyFill="1" applyBorder="1" applyAlignment="1">
      <alignment horizontal="center" vertical="center" shrinkToFit="1"/>
    </xf>
    <xf numFmtId="176" fontId="5" fillId="11" borderId="246" xfId="1" applyNumberFormat="1" applyFont="1" applyFill="1" applyBorder="1" applyAlignment="1">
      <alignment horizontal="center" vertical="center" shrinkToFit="1"/>
    </xf>
    <xf numFmtId="176" fontId="5" fillId="11" borderId="127" xfId="1" applyNumberFormat="1" applyFont="1" applyFill="1" applyBorder="1" applyAlignment="1">
      <alignment vertical="center" shrinkToFit="1"/>
    </xf>
    <xf numFmtId="176" fontId="5" fillId="11" borderId="160" xfId="1" applyNumberFormat="1" applyFont="1" applyFill="1" applyBorder="1" applyAlignment="1">
      <alignment vertical="center" shrinkToFit="1"/>
    </xf>
    <xf numFmtId="176" fontId="5" fillId="0" borderId="165" xfId="3" applyNumberFormat="1" applyFont="1" applyBorder="1" applyAlignment="1" applyProtection="1">
      <alignment vertical="center" shrinkToFit="1"/>
    </xf>
    <xf numFmtId="176" fontId="5" fillId="0" borderId="164" xfId="3" applyNumberFormat="1" applyFont="1" applyBorder="1" applyAlignment="1" applyProtection="1">
      <alignment vertical="center" shrinkToFit="1"/>
    </xf>
    <xf numFmtId="176" fontId="5" fillId="11" borderId="113" xfId="1" applyNumberFormat="1" applyFont="1" applyFill="1" applyBorder="1" applyAlignment="1">
      <alignment vertical="center" shrinkToFit="1"/>
    </xf>
    <xf numFmtId="176" fontId="5" fillId="11" borderId="260" xfId="1" applyNumberFormat="1" applyFont="1" applyFill="1" applyBorder="1" applyAlignment="1">
      <alignment vertical="center" shrinkToFit="1"/>
    </xf>
    <xf numFmtId="0" fontId="9" fillId="11" borderId="137" xfId="1" applyFont="1" applyFill="1" applyBorder="1" applyAlignment="1">
      <alignment horizontal="center" vertical="center" wrapText="1"/>
    </xf>
    <xf numFmtId="0" fontId="9" fillId="11" borderId="116" xfId="1" applyFont="1" applyFill="1" applyBorder="1" applyAlignment="1">
      <alignment horizontal="center" vertical="center" wrapText="1"/>
    </xf>
    <xf numFmtId="0" fontId="16" fillId="6" borderId="72" xfId="1" applyFont="1" applyFill="1" applyBorder="1" applyAlignment="1">
      <alignment horizontal="center" vertical="center" textRotation="255"/>
    </xf>
    <xf numFmtId="0" fontId="5" fillId="11" borderId="137" xfId="1" applyFont="1" applyFill="1" applyBorder="1" applyAlignment="1">
      <alignment horizontal="center" vertical="center" wrapText="1" shrinkToFit="1"/>
    </xf>
    <xf numFmtId="0" fontId="5" fillId="11" borderId="138" xfId="1" applyFont="1" applyFill="1" applyBorder="1" applyAlignment="1">
      <alignment horizontal="center" vertical="center" wrapText="1" shrinkToFit="1"/>
    </xf>
    <xf numFmtId="0" fontId="5" fillId="11" borderId="116" xfId="1" applyFont="1" applyFill="1" applyBorder="1" applyAlignment="1">
      <alignment horizontal="center" vertical="center" wrapText="1" shrinkToFit="1"/>
    </xf>
    <xf numFmtId="0" fontId="13" fillId="5" borderId="106" xfId="1" applyFont="1" applyFill="1" applyBorder="1" applyAlignment="1">
      <alignment horizontal="center" vertical="center" wrapText="1"/>
    </xf>
    <xf numFmtId="176" fontId="5" fillId="5" borderId="109" xfId="3" applyNumberFormat="1" applyFont="1" applyFill="1" applyBorder="1" applyAlignment="1" applyProtection="1">
      <alignment vertical="center" shrinkToFit="1"/>
    </xf>
    <xf numFmtId="0" fontId="5" fillId="0" borderId="19" xfId="1" applyFont="1" applyBorder="1" applyAlignment="1">
      <alignment horizontal="center" vertical="center" wrapText="1" shrinkToFit="1"/>
    </xf>
    <xf numFmtId="176" fontId="5" fillId="0" borderId="167" xfId="3" applyNumberFormat="1" applyFont="1" applyBorder="1" applyAlignment="1" applyProtection="1">
      <alignment vertical="center" shrinkToFit="1"/>
    </xf>
    <xf numFmtId="176" fontId="5" fillId="0" borderId="166" xfId="3" applyNumberFormat="1" applyFont="1" applyBorder="1" applyAlignment="1" applyProtection="1">
      <alignment vertical="center" shrinkToFit="1"/>
    </xf>
    <xf numFmtId="176" fontId="5" fillId="11" borderId="262" xfId="3" applyNumberFormat="1" applyFont="1" applyFill="1" applyBorder="1" applyAlignment="1" applyProtection="1">
      <alignment vertical="center" shrinkToFit="1"/>
    </xf>
    <xf numFmtId="176" fontId="5" fillId="11" borderId="107" xfId="3" applyNumberFormat="1" applyFont="1" applyFill="1" applyBorder="1" applyAlignment="1" applyProtection="1">
      <alignment vertical="center" shrinkToFit="1"/>
    </xf>
    <xf numFmtId="176" fontId="5" fillId="5" borderId="261" xfId="3" applyNumberFormat="1" applyFont="1" applyFill="1" applyBorder="1" applyAlignment="1" applyProtection="1">
      <alignment vertical="center" shrinkToFit="1"/>
    </xf>
    <xf numFmtId="176" fontId="5" fillId="11" borderId="109" xfId="3" applyNumberFormat="1" applyFont="1" applyFill="1" applyBorder="1" applyAlignment="1" applyProtection="1">
      <alignment vertical="center" shrinkToFit="1"/>
    </xf>
    <xf numFmtId="176" fontId="5" fillId="11" borderId="261" xfId="3" applyNumberFormat="1" applyFont="1" applyFill="1" applyBorder="1" applyAlignment="1" applyProtection="1">
      <alignment vertical="center" shrinkToFit="1"/>
    </xf>
    <xf numFmtId="176" fontId="5" fillId="0" borderId="172" xfId="3" applyNumberFormat="1" applyFont="1" applyBorder="1" applyAlignment="1" applyProtection="1">
      <alignment horizontal="center" vertical="center" shrinkToFit="1"/>
    </xf>
    <xf numFmtId="176" fontId="5" fillId="0" borderId="173" xfId="3" applyNumberFormat="1" applyFont="1" applyBorder="1" applyAlignment="1" applyProtection="1">
      <alignment horizontal="center" vertical="center" shrinkToFit="1"/>
    </xf>
    <xf numFmtId="176" fontId="5" fillId="0" borderId="174" xfId="3" applyNumberFormat="1" applyFont="1" applyBorder="1" applyAlignment="1" applyProtection="1">
      <alignment horizontal="center" vertical="center" shrinkToFit="1"/>
    </xf>
    <xf numFmtId="176" fontId="5" fillId="11" borderId="263" xfId="3" applyNumberFormat="1" applyFont="1" applyFill="1" applyBorder="1" applyAlignment="1" applyProtection="1">
      <alignment vertical="center" shrinkToFit="1"/>
    </xf>
    <xf numFmtId="176" fontId="5" fillId="11" borderId="264" xfId="3" applyNumberFormat="1" applyFont="1" applyFill="1" applyBorder="1" applyAlignment="1" applyProtection="1">
      <alignment vertical="center" shrinkToFit="1"/>
    </xf>
    <xf numFmtId="176" fontId="9" fillId="10" borderId="235" xfId="1" applyNumberFormat="1" applyFont="1" applyFill="1" applyBorder="1">
      <alignment vertical="center"/>
    </xf>
    <xf numFmtId="176" fontId="9" fillId="10" borderId="236" xfId="1" applyNumberFormat="1" applyFont="1" applyFill="1" applyBorder="1">
      <alignment vertical="center"/>
    </xf>
    <xf numFmtId="176" fontId="9" fillId="10" borderId="237" xfId="1" applyNumberFormat="1" applyFont="1" applyFill="1" applyBorder="1">
      <alignment vertical="center"/>
    </xf>
    <xf numFmtId="176" fontId="5" fillId="10" borderId="239" xfId="1" applyNumberFormat="1" applyFont="1" applyFill="1" applyBorder="1" applyAlignment="1">
      <alignment horizontal="center" vertical="center" shrinkToFit="1"/>
    </xf>
    <xf numFmtId="176" fontId="5" fillId="10" borderId="168" xfId="1" applyNumberFormat="1" applyFont="1" applyFill="1" applyBorder="1" applyAlignment="1">
      <alignment horizontal="center" vertical="center" shrinkToFit="1"/>
    </xf>
    <xf numFmtId="176" fontId="5" fillId="10" borderId="243" xfId="1" applyNumberFormat="1" applyFont="1" applyFill="1" applyBorder="1" applyAlignment="1">
      <alignment horizontal="center" vertical="center" shrinkToFit="1"/>
    </xf>
    <xf numFmtId="176" fontId="5" fillId="10" borderId="169" xfId="1" applyNumberFormat="1" applyFont="1" applyFill="1" applyBorder="1" applyAlignment="1">
      <alignment horizontal="center" vertical="center" shrinkToFit="1"/>
    </xf>
    <xf numFmtId="176" fontId="5" fillId="10" borderId="247" xfId="1" applyNumberFormat="1" applyFont="1" applyFill="1" applyBorder="1" applyAlignment="1">
      <alignment horizontal="center" vertical="center" shrinkToFit="1"/>
    </xf>
    <xf numFmtId="176" fontId="5" fillId="10" borderId="170" xfId="1" applyNumberFormat="1" applyFont="1" applyFill="1" applyBorder="1" applyAlignment="1">
      <alignment horizontal="center" vertical="center" shrinkToFit="1"/>
    </xf>
    <xf numFmtId="179" fontId="9" fillId="10" borderId="210" xfId="1" applyNumberFormat="1" applyFont="1" applyFill="1" applyBorder="1" applyAlignment="1">
      <alignment horizontal="center" vertical="center" shrinkToFit="1"/>
    </xf>
    <xf numFmtId="179" fontId="9" fillId="10" borderId="211" xfId="1" applyNumberFormat="1" applyFont="1" applyFill="1" applyBorder="1" applyAlignment="1">
      <alignment horizontal="center" vertical="center" shrinkToFit="1"/>
    </xf>
    <xf numFmtId="179" fontId="9" fillId="10" borderId="215" xfId="1" applyNumberFormat="1" applyFont="1" applyFill="1" applyBorder="1" applyAlignment="1">
      <alignment horizontal="center" vertical="center" shrinkToFit="1"/>
    </xf>
    <xf numFmtId="0" fontId="19" fillId="2" borderId="75" xfId="1" applyFont="1" applyFill="1" applyBorder="1" applyAlignment="1">
      <alignment horizontal="center" vertical="center"/>
    </xf>
    <xf numFmtId="0" fontId="19" fillId="2" borderId="70" xfId="1" applyFont="1" applyFill="1" applyBorder="1" applyAlignment="1">
      <alignment horizontal="center" vertical="center"/>
    </xf>
    <xf numFmtId="0" fontId="19" fillId="2" borderId="100" xfId="1" applyFont="1" applyFill="1" applyBorder="1" applyAlignment="1">
      <alignment horizontal="center" vertical="center"/>
    </xf>
    <xf numFmtId="0" fontId="36" fillId="5" borderId="37" xfId="2" applyFont="1" applyFill="1" applyBorder="1" applyAlignment="1">
      <alignment horizontal="center" vertical="center" shrinkToFit="1"/>
    </xf>
    <xf numFmtId="0" fontId="36" fillId="5" borderId="38" xfId="2" applyFont="1" applyFill="1" applyBorder="1" applyAlignment="1">
      <alignment horizontal="center" vertical="center" shrinkToFit="1"/>
    </xf>
    <xf numFmtId="0" fontId="36" fillId="5" borderId="39" xfId="2" applyFont="1" applyFill="1" applyBorder="1" applyAlignment="1">
      <alignment horizontal="center" vertical="center" shrinkToFit="1"/>
    </xf>
    <xf numFmtId="0" fontId="36" fillId="5" borderId="6" xfId="2" applyFont="1" applyFill="1" applyBorder="1" applyAlignment="1">
      <alignment horizontal="center" vertical="center" shrinkToFit="1"/>
    </xf>
    <xf numFmtId="0" fontId="36" fillId="5" borderId="7" xfId="2" applyFont="1" applyFill="1" applyBorder="1" applyAlignment="1">
      <alignment horizontal="center" vertical="center" shrinkToFit="1"/>
    </xf>
    <xf numFmtId="0" fontId="36" fillId="5" borderId="8" xfId="2" applyFont="1" applyFill="1" applyBorder="1" applyAlignment="1">
      <alignment horizontal="center" vertical="center" shrinkToFit="1"/>
    </xf>
    <xf numFmtId="0" fontId="29" fillId="0" borderId="0" xfId="1" applyFont="1" applyAlignment="1">
      <alignment horizontal="left" vertical="center"/>
    </xf>
    <xf numFmtId="0" fontId="5" fillId="0" borderId="0" xfId="1" applyFont="1" applyAlignment="1">
      <alignment horizontal="right"/>
    </xf>
    <xf numFmtId="0" fontId="5" fillId="0" borderId="20" xfId="1" applyFont="1" applyBorder="1" applyAlignment="1">
      <alignment horizontal="right"/>
    </xf>
    <xf numFmtId="176" fontId="44" fillId="6" borderId="146" xfId="3" applyNumberFormat="1" applyFont="1" applyFill="1" applyBorder="1" applyAlignment="1" applyProtection="1">
      <alignment vertical="center" shrinkToFit="1"/>
    </xf>
    <xf numFmtId="176" fontId="44" fillId="6" borderId="224" xfId="3" applyNumberFormat="1" applyFont="1" applyFill="1" applyBorder="1" applyAlignment="1" applyProtection="1">
      <alignment vertical="center" shrinkToFit="1"/>
    </xf>
    <xf numFmtId="176" fontId="44" fillId="6" borderId="159" xfId="3" applyNumberFormat="1" applyFont="1" applyFill="1" applyBorder="1" applyAlignment="1" applyProtection="1">
      <alignment vertical="center" shrinkToFit="1"/>
    </xf>
    <xf numFmtId="176" fontId="44" fillId="6" borderId="214" xfId="3" applyNumberFormat="1" applyFont="1" applyFill="1" applyBorder="1" applyAlignment="1" applyProtection="1">
      <alignment vertical="center" shrinkToFit="1"/>
    </xf>
    <xf numFmtId="176" fontId="44" fillId="6" borderId="150" xfId="1" applyNumberFormat="1" applyFont="1" applyFill="1" applyBorder="1" applyAlignment="1">
      <alignment vertical="center" shrinkToFit="1"/>
    </xf>
    <xf numFmtId="176" fontId="44" fillId="6" borderId="146" xfId="1" applyNumberFormat="1" applyFont="1" applyFill="1" applyBorder="1" applyAlignment="1">
      <alignment vertical="center" shrinkToFit="1"/>
    </xf>
    <xf numFmtId="176" fontId="44" fillId="6" borderId="224" xfId="1" applyNumberFormat="1" applyFont="1" applyFill="1" applyBorder="1" applyAlignment="1">
      <alignment vertical="center" shrinkToFit="1"/>
    </xf>
    <xf numFmtId="176" fontId="44" fillId="6" borderId="151" xfId="1" applyNumberFormat="1" applyFont="1" applyFill="1" applyBorder="1" applyAlignment="1">
      <alignment vertical="center" shrinkToFit="1"/>
    </xf>
    <xf numFmtId="176" fontId="44" fillId="6" borderId="159" xfId="1" applyNumberFormat="1" applyFont="1" applyFill="1" applyBorder="1" applyAlignment="1">
      <alignment vertical="center" shrinkToFit="1"/>
    </xf>
    <xf numFmtId="176" fontId="44" fillId="6" borderId="214" xfId="1" applyNumberFormat="1" applyFont="1" applyFill="1" applyBorder="1" applyAlignment="1">
      <alignment vertical="center" shrinkToFit="1"/>
    </xf>
    <xf numFmtId="179" fontId="9" fillId="10" borderId="229" xfId="1" applyNumberFormat="1" applyFont="1" applyFill="1" applyBorder="1" applyAlignment="1">
      <alignment horizontal="center" vertical="center" shrinkToFit="1"/>
    </xf>
    <xf numFmtId="179" fontId="9" fillId="10" borderId="230" xfId="1" applyNumberFormat="1" applyFont="1" applyFill="1" applyBorder="1" applyAlignment="1">
      <alignment horizontal="center" vertical="center" shrinkToFit="1"/>
    </xf>
    <xf numFmtId="179" fontId="9" fillId="10" borderId="231" xfId="1" applyNumberFormat="1" applyFont="1" applyFill="1" applyBorder="1" applyAlignment="1">
      <alignment horizontal="center" vertical="center" shrinkToFit="1"/>
    </xf>
    <xf numFmtId="176" fontId="9" fillId="10" borderId="212" xfId="1" applyNumberFormat="1" applyFont="1" applyFill="1" applyBorder="1">
      <alignment vertical="center"/>
    </xf>
    <xf numFmtId="176" fontId="9" fillId="10" borderId="213" xfId="1" applyNumberFormat="1" applyFont="1" applyFill="1" applyBorder="1">
      <alignment vertical="center"/>
    </xf>
    <xf numFmtId="176" fontId="9" fillId="10" borderId="218" xfId="1" applyNumberFormat="1" applyFont="1" applyFill="1" applyBorder="1">
      <alignment vertical="center"/>
    </xf>
    <xf numFmtId="0" fontId="5" fillId="2" borderId="164"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2" borderId="204" xfId="1" applyFont="1" applyFill="1" applyBorder="1" applyAlignment="1">
      <alignment horizontal="center" vertical="center" wrapText="1"/>
    </xf>
    <xf numFmtId="0" fontId="5" fillId="2" borderId="152"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20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wrapText="1"/>
    </xf>
    <xf numFmtId="176" fontId="5" fillId="2" borderId="240" xfId="1" applyNumberFormat="1" applyFont="1" applyFill="1" applyBorder="1" applyAlignment="1">
      <alignment horizontal="center" vertical="center" shrinkToFit="1"/>
    </xf>
    <xf numFmtId="176" fontId="5" fillId="2" borderId="168" xfId="1" applyNumberFormat="1" applyFont="1" applyFill="1" applyBorder="1" applyAlignment="1">
      <alignment horizontal="center" vertical="center" shrinkToFit="1"/>
    </xf>
    <xf numFmtId="176" fontId="5" fillId="2" borderId="241" xfId="1" applyNumberFormat="1" applyFont="1" applyFill="1" applyBorder="1" applyAlignment="1">
      <alignment horizontal="center" vertical="center" shrinkToFit="1"/>
    </xf>
    <xf numFmtId="176" fontId="5" fillId="2" borderId="244" xfId="1" applyNumberFormat="1" applyFont="1" applyFill="1" applyBorder="1" applyAlignment="1">
      <alignment horizontal="center" vertical="center" shrinkToFit="1"/>
    </xf>
    <xf numFmtId="176" fontId="5" fillId="2" borderId="169" xfId="1" applyNumberFormat="1" applyFont="1" applyFill="1" applyBorder="1" applyAlignment="1">
      <alignment horizontal="center" vertical="center" shrinkToFit="1"/>
    </xf>
    <xf numFmtId="176" fontId="5" fillId="2" borderId="245" xfId="1" applyNumberFormat="1" applyFont="1" applyFill="1" applyBorder="1" applyAlignment="1">
      <alignment horizontal="center" vertical="center" shrinkToFit="1"/>
    </xf>
    <xf numFmtId="176" fontId="5" fillId="2" borderId="248" xfId="1" applyNumberFormat="1" applyFont="1" applyFill="1" applyBorder="1" applyAlignment="1">
      <alignment horizontal="center" vertical="center" shrinkToFit="1"/>
    </xf>
    <xf numFmtId="176" fontId="5" fillId="2" borderId="170" xfId="1" applyNumberFormat="1" applyFont="1" applyFill="1" applyBorder="1" applyAlignment="1">
      <alignment horizontal="center" vertical="center" shrinkToFit="1"/>
    </xf>
    <xf numFmtId="176" fontId="5" fillId="2" borderId="249" xfId="1" applyNumberFormat="1" applyFont="1" applyFill="1" applyBorder="1" applyAlignment="1">
      <alignment horizontal="center" vertical="center" shrinkToFit="1"/>
    </xf>
    <xf numFmtId="176" fontId="5" fillId="2" borderId="37" xfId="1" applyNumberFormat="1" applyFont="1" applyFill="1" applyBorder="1" applyAlignment="1">
      <alignment horizontal="right" vertical="center" shrinkToFit="1"/>
    </xf>
    <xf numFmtId="176" fontId="5" fillId="2" borderId="38" xfId="1" applyNumberFormat="1" applyFont="1" applyFill="1" applyBorder="1" applyAlignment="1">
      <alignment horizontal="right" vertical="center" shrinkToFit="1"/>
    </xf>
    <xf numFmtId="176" fontId="5" fillId="2" borderId="39" xfId="1" applyNumberFormat="1" applyFont="1" applyFill="1" applyBorder="1" applyAlignment="1">
      <alignment horizontal="right" vertical="center" shrinkToFit="1"/>
    </xf>
    <xf numFmtId="176" fontId="5" fillId="2" borderId="6" xfId="1" applyNumberFormat="1" applyFont="1" applyFill="1" applyBorder="1" applyAlignment="1">
      <alignment horizontal="right" vertical="center" shrinkToFit="1"/>
    </xf>
    <xf numFmtId="176" fontId="5" fillId="2" borderId="7" xfId="1" applyNumberFormat="1" applyFont="1" applyFill="1" applyBorder="1" applyAlignment="1">
      <alignment horizontal="right" vertical="center" shrinkToFit="1"/>
    </xf>
    <xf numFmtId="176" fontId="5" fillId="2" borderId="8" xfId="1" applyNumberFormat="1" applyFont="1" applyFill="1" applyBorder="1" applyAlignment="1">
      <alignment horizontal="right" vertical="center" shrinkToFit="1"/>
    </xf>
    <xf numFmtId="176" fontId="5" fillId="2" borderId="225" xfId="1" applyNumberFormat="1" applyFont="1" applyFill="1" applyBorder="1" applyAlignment="1">
      <alignment horizontal="right" vertical="center" shrinkToFit="1"/>
    </xf>
    <xf numFmtId="176" fontId="5" fillId="2" borderId="5" xfId="1" applyNumberFormat="1" applyFont="1" applyFill="1" applyBorder="1" applyAlignment="1">
      <alignment horizontal="right" vertical="center" shrinkToFit="1"/>
    </xf>
    <xf numFmtId="176" fontId="5" fillId="2" borderId="222" xfId="1" applyNumberFormat="1" applyFont="1" applyFill="1" applyBorder="1" applyAlignment="1">
      <alignment horizontal="right" vertical="center" shrinkToFit="1"/>
    </xf>
    <xf numFmtId="176" fontId="5" fillId="2" borderId="223" xfId="3" applyNumberFormat="1" applyFont="1" applyFill="1" applyBorder="1" applyAlignment="1" applyProtection="1">
      <alignment vertical="center" shrinkToFit="1"/>
    </xf>
    <xf numFmtId="176" fontId="5" fillId="2" borderId="17" xfId="3" applyNumberFormat="1" applyFont="1" applyFill="1" applyBorder="1" applyAlignment="1" applyProtection="1">
      <alignment vertical="center" shrinkToFit="1"/>
    </xf>
    <xf numFmtId="176" fontId="5" fillId="2" borderId="221" xfId="3" applyNumberFormat="1" applyFont="1" applyFill="1" applyBorder="1" applyAlignment="1" applyProtection="1">
      <alignment vertical="center" shrinkToFit="1"/>
    </xf>
    <xf numFmtId="176" fontId="5" fillId="2" borderId="151" xfId="3" applyNumberFormat="1" applyFont="1" applyFill="1" applyBorder="1" applyAlignment="1" applyProtection="1">
      <alignment vertical="center" shrinkToFit="1"/>
    </xf>
    <xf numFmtId="176" fontId="5" fillId="2" borderId="159" xfId="3" applyNumberFormat="1" applyFont="1" applyFill="1" applyBorder="1" applyAlignment="1" applyProtection="1">
      <alignment vertical="center" shrinkToFit="1"/>
    </xf>
    <xf numFmtId="176" fontId="5" fillId="2" borderId="143" xfId="3" applyNumberFormat="1" applyFont="1" applyFill="1" applyBorder="1" applyAlignment="1" applyProtection="1">
      <alignment vertical="center" shrinkToFit="1"/>
    </xf>
    <xf numFmtId="0" fontId="6" fillId="10" borderId="205" xfId="1" applyFont="1" applyFill="1" applyBorder="1" applyAlignment="1">
      <alignment horizontal="center" vertical="center" wrapText="1" shrinkToFit="1"/>
    </xf>
    <xf numFmtId="180" fontId="42" fillId="10" borderId="206" xfId="1" applyNumberFormat="1" applyFont="1" applyFill="1" applyBorder="1" applyAlignment="1">
      <alignment horizontal="center" vertical="center" wrapText="1" shrinkToFit="1"/>
    </xf>
    <xf numFmtId="180" fontId="42" fillId="10" borderId="7" xfId="1" applyNumberFormat="1" applyFont="1" applyFill="1" applyBorder="1" applyAlignment="1">
      <alignment horizontal="center" vertical="center" wrapText="1" shrinkToFit="1"/>
    </xf>
    <xf numFmtId="180" fontId="42" fillId="10" borderId="8" xfId="1" applyNumberFormat="1" applyFont="1" applyFill="1" applyBorder="1" applyAlignment="1">
      <alignment horizontal="center" vertical="center" wrapText="1" shrinkToFit="1"/>
    </xf>
    <xf numFmtId="0" fontId="19" fillId="10" borderId="166" xfId="1" applyFont="1" applyFill="1" applyBorder="1" applyAlignment="1">
      <alignment horizontal="center" vertical="center" shrinkToFit="1"/>
    </xf>
    <xf numFmtId="0" fontId="19" fillId="10" borderId="70" xfId="1" applyFont="1" applyFill="1" applyBorder="1" applyAlignment="1">
      <alignment horizontal="center" vertical="center" shrinkToFit="1"/>
    </xf>
    <xf numFmtId="0" fontId="19" fillId="10" borderId="145" xfId="1" applyFont="1" applyFill="1" applyBorder="1" applyAlignment="1">
      <alignment horizontal="center" vertical="center" shrinkToFit="1"/>
    </xf>
    <xf numFmtId="176" fontId="9" fillId="10" borderId="226" xfId="1" applyNumberFormat="1" applyFont="1" applyFill="1" applyBorder="1">
      <alignment vertical="center"/>
    </xf>
    <xf numFmtId="176" fontId="9" fillId="10" borderId="227" xfId="1" applyNumberFormat="1" applyFont="1" applyFill="1" applyBorder="1">
      <alignment vertical="center"/>
    </xf>
    <xf numFmtId="176" fontId="9" fillId="10" borderId="228" xfId="1" applyNumberFormat="1" applyFont="1" applyFill="1" applyBorder="1">
      <alignment vertical="center"/>
    </xf>
  </cellXfs>
  <cellStyles count="7">
    <cellStyle name="ハイパーリンク" xfId="4" builtinId="8"/>
    <cellStyle name="通貨" xfId="3" builtinId="7"/>
    <cellStyle name="標準" xfId="0" builtinId="0"/>
    <cellStyle name="標準 2" xfId="1" xr:uid="{00000000-0005-0000-0000-000002000000}"/>
    <cellStyle name="標準 3" xfId="5" xr:uid="{B67DED73-A385-4410-A22C-AA00A9AEB712}"/>
    <cellStyle name="標準 3 2" xfId="6" xr:uid="{3874D275-4063-4BC8-9BBE-F869E15E3629}"/>
    <cellStyle name="標準_1交付申請書（様式第１号）" xfId="2" xr:uid="{00000000-0005-0000-0000-000003000000}"/>
  </cellStyles>
  <dxfs count="0"/>
  <tableStyles count="0" defaultTableStyle="TableStyleMedium2" defaultPivotStyle="PivotStyleLight16"/>
  <colors>
    <mruColors>
      <color rgb="FF800080"/>
      <color rgb="FFFF99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552451</xdr:colOff>
      <xdr:row>8</xdr:row>
      <xdr:rowOff>9525</xdr:rowOff>
    </xdr:from>
    <xdr:to>
      <xdr:col>2</xdr:col>
      <xdr:colOff>235651</xdr:colOff>
      <xdr:row>8</xdr:row>
      <xdr:rowOff>297525</xdr:rowOff>
    </xdr:to>
    <xdr:sp macro="" textlink="">
      <xdr:nvSpPr>
        <xdr:cNvPr id="2" name="四角形: 角を丸くする 1">
          <a:extLst>
            <a:ext uri="{FF2B5EF4-FFF2-40B4-BE49-F238E27FC236}">
              <a16:creationId xmlns:a16="http://schemas.microsoft.com/office/drawing/2014/main" id="{EF48EC7D-3B5B-49D4-9432-DA0382488B2C}"/>
            </a:ext>
          </a:extLst>
        </xdr:cNvPr>
        <xdr:cNvSpPr/>
      </xdr:nvSpPr>
      <xdr:spPr>
        <a:xfrm>
          <a:off x="552451" y="2514600"/>
          <a:ext cx="1512000" cy="288000"/>
        </a:xfrm>
        <a:prstGeom prst="roundRect">
          <a:avLst>
            <a:gd name="adj" fmla="val 9126"/>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542925</xdr:colOff>
      <xdr:row>11</xdr:row>
      <xdr:rowOff>19050</xdr:rowOff>
    </xdr:from>
    <xdr:to>
      <xdr:col>2</xdr:col>
      <xdr:colOff>226125</xdr:colOff>
      <xdr:row>11</xdr:row>
      <xdr:rowOff>307050</xdr:rowOff>
    </xdr:to>
    <xdr:sp macro="" textlink="">
      <xdr:nvSpPr>
        <xdr:cNvPr id="3" name="四角形: 角を丸くする 2">
          <a:extLst>
            <a:ext uri="{FF2B5EF4-FFF2-40B4-BE49-F238E27FC236}">
              <a16:creationId xmlns:a16="http://schemas.microsoft.com/office/drawing/2014/main" id="{0424FE66-9F4B-40EA-AF13-85B41F5B30A8}"/>
            </a:ext>
          </a:extLst>
        </xdr:cNvPr>
        <xdr:cNvSpPr/>
      </xdr:nvSpPr>
      <xdr:spPr>
        <a:xfrm>
          <a:off x="542925" y="3467100"/>
          <a:ext cx="1512000" cy="288000"/>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552450</xdr:colOff>
      <xdr:row>14</xdr:row>
      <xdr:rowOff>28575</xdr:rowOff>
    </xdr:from>
    <xdr:to>
      <xdr:col>2</xdr:col>
      <xdr:colOff>235650</xdr:colOff>
      <xdr:row>15</xdr:row>
      <xdr:rowOff>2250</xdr:rowOff>
    </xdr:to>
    <xdr:sp macro="" textlink="">
      <xdr:nvSpPr>
        <xdr:cNvPr id="4" name="四角形: 角を丸くする 3">
          <a:extLst>
            <a:ext uri="{FF2B5EF4-FFF2-40B4-BE49-F238E27FC236}">
              <a16:creationId xmlns:a16="http://schemas.microsoft.com/office/drawing/2014/main" id="{7C9D40E3-EE0C-4670-A496-90E71A070AAF}"/>
            </a:ext>
          </a:extLst>
        </xdr:cNvPr>
        <xdr:cNvSpPr/>
      </xdr:nvSpPr>
      <xdr:spPr>
        <a:xfrm>
          <a:off x="552450" y="4419600"/>
          <a:ext cx="1512000" cy="288000"/>
        </a:xfrm>
        <a:prstGeom prst="roundRect">
          <a:avLst>
            <a:gd name="adj" fmla="val 9126"/>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266699</xdr:colOff>
      <xdr:row>0</xdr:row>
      <xdr:rowOff>133351</xdr:rowOff>
    </xdr:from>
    <xdr:to>
      <xdr:col>15</xdr:col>
      <xdr:colOff>209849</xdr:colOff>
      <xdr:row>4</xdr:row>
      <xdr:rowOff>95551</xdr:rowOff>
    </xdr:to>
    <xdr:sp macro="" textlink="">
      <xdr:nvSpPr>
        <xdr:cNvPr id="5" name="楕円 4">
          <a:extLst>
            <a:ext uri="{FF2B5EF4-FFF2-40B4-BE49-F238E27FC236}">
              <a16:creationId xmlns:a16="http://schemas.microsoft.com/office/drawing/2014/main" id="{CE3B88A3-6966-FC75-99CA-CB59EAD33BB3}"/>
            </a:ext>
          </a:extLst>
        </xdr:cNvPr>
        <xdr:cNvSpPr/>
      </xdr:nvSpPr>
      <xdr:spPr>
        <a:xfrm>
          <a:off x="2952749" y="133351"/>
          <a:ext cx="648000" cy="648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実印</a:t>
          </a:r>
          <a:endParaRPr kumimoji="1" lang="en-US" altLang="ja-JP" sz="800">
            <a:solidFill>
              <a:sysClr val="windowText" lastClr="000000"/>
            </a:solidFill>
          </a:endParaRPr>
        </a:p>
        <a:p>
          <a:pPr algn="ctr"/>
          <a:r>
            <a:rPr kumimoji="1" lang="ja-JP" altLang="en-US" sz="800">
              <a:solidFill>
                <a:sysClr val="windowText" lastClr="000000"/>
              </a:solidFill>
            </a:rPr>
            <a:t>捨印</a:t>
          </a:r>
        </a:p>
      </xdr:txBody>
    </xdr:sp>
    <xdr:clientData/>
  </xdr:twoCellAnchor>
  <xdr:twoCellAnchor>
    <xdr:from>
      <xdr:col>0</xdr:col>
      <xdr:colOff>142874</xdr:colOff>
      <xdr:row>45</xdr:row>
      <xdr:rowOff>57150</xdr:rowOff>
    </xdr:from>
    <xdr:to>
      <xdr:col>23</xdr:col>
      <xdr:colOff>28575</xdr:colOff>
      <xdr:row>49</xdr:row>
      <xdr:rowOff>38100</xdr:rowOff>
    </xdr:to>
    <xdr:sp macro="" textlink="">
      <xdr:nvSpPr>
        <xdr:cNvPr id="3" name="四角形: 角を丸くする 2">
          <a:extLst>
            <a:ext uri="{FF2B5EF4-FFF2-40B4-BE49-F238E27FC236}">
              <a16:creationId xmlns:a16="http://schemas.microsoft.com/office/drawing/2014/main" id="{C233D411-6E99-434F-B886-34C614C444AA}"/>
            </a:ext>
          </a:extLst>
        </xdr:cNvPr>
        <xdr:cNvSpPr/>
      </xdr:nvSpPr>
      <xdr:spPr>
        <a:xfrm>
          <a:off x="142874" y="6648450"/>
          <a:ext cx="6096001" cy="3048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58</xdr:row>
      <xdr:rowOff>66675</xdr:rowOff>
    </xdr:from>
    <xdr:to>
      <xdr:col>23</xdr:col>
      <xdr:colOff>28575</xdr:colOff>
      <xdr:row>62</xdr:row>
      <xdr:rowOff>19050</xdr:rowOff>
    </xdr:to>
    <xdr:sp macro="" textlink="">
      <xdr:nvSpPr>
        <xdr:cNvPr id="4" name="四角形: 角を丸くする 3">
          <a:extLst>
            <a:ext uri="{FF2B5EF4-FFF2-40B4-BE49-F238E27FC236}">
              <a16:creationId xmlns:a16="http://schemas.microsoft.com/office/drawing/2014/main" id="{3C5BA2F7-81A8-48AD-83D2-BF0CDBE5A28B}"/>
            </a:ext>
          </a:extLst>
        </xdr:cNvPr>
        <xdr:cNvSpPr/>
      </xdr:nvSpPr>
      <xdr:spPr>
        <a:xfrm>
          <a:off x="142875" y="7848600"/>
          <a:ext cx="6096000" cy="3048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73</xdr:row>
      <xdr:rowOff>57150</xdr:rowOff>
    </xdr:from>
    <xdr:to>
      <xdr:col>19</xdr:col>
      <xdr:colOff>342900</xdr:colOff>
      <xdr:row>77</xdr:row>
      <xdr:rowOff>19050</xdr:rowOff>
    </xdr:to>
    <xdr:sp macro="" textlink="">
      <xdr:nvSpPr>
        <xdr:cNvPr id="6" name="四角形: 角を丸くする 5">
          <a:extLst>
            <a:ext uri="{FF2B5EF4-FFF2-40B4-BE49-F238E27FC236}">
              <a16:creationId xmlns:a16="http://schemas.microsoft.com/office/drawing/2014/main" id="{82ECB7F5-3040-4C65-A1FE-198C4D5B3527}"/>
            </a:ext>
          </a:extLst>
        </xdr:cNvPr>
        <xdr:cNvSpPr/>
      </xdr:nvSpPr>
      <xdr:spPr>
        <a:xfrm>
          <a:off x="142875" y="9248775"/>
          <a:ext cx="5000625" cy="3048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142876</xdr:colOff>
      <xdr:row>88</xdr:row>
      <xdr:rowOff>57150</xdr:rowOff>
    </xdr:from>
    <xdr:to>
      <xdr:col>20</xdr:col>
      <xdr:colOff>1</xdr:colOff>
      <xdr:row>92</xdr:row>
      <xdr:rowOff>19050</xdr:rowOff>
    </xdr:to>
    <xdr:sp macro="" textlink="">
      <xdr:nvSpPr>
        <xdr:cNvPr id="7" name="四角形: 角を丸くする 6">
          <a:extLst>
            <a:ext uri="{FF2B5EF4-FFF2-40B4-BE49-F238E27FC236}">
              <a16:creationId xmlns:a16="http://schemas.microsoft.com/office/drawing/2014/main" id="{3FCF643D-B80C-4D97-BA85-918C792AD645}"/>
            </a:ext>
          </a:extLst>
        </xdr:cNvPr>
        <xdr:cNvSpPr/>
      </xdr:nvSpPr>
      <xdr:spPr>
        <a:xfrm>
          <a:off x="142876" y="10658475"/>
          <a:ext cx="5010150" cy="3048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28574</xdr:colOff>
      <xdr:row>73</xdr:row>
      <xdr:rowOff>66676</xdr:rowOff>
    </xdr:from>
    <xdr:to>
      <xdr:col>25</xdr:col>
      <xdr:colOff>38100</xdr:colOff>
      <xdr:row>77</xdr:row>
      <xdr:rowOff>28576</xdr:rowOff>
    </xdr:to>
    <xdr:sp macro="" textlink="">
      <xdr:nvSpPr>
        <xdr:cNvPr id="8" name="四角形: 角を丸くする 7">
          <a:extLst>
            <a:ext uri="{FF2B5EF4-FFF2-40B4-BE49-F238E27FC236}">
              <a16:creationId xmlns:a16="http://schemas.microsoft.com/office/drawing/2014/main" id="{B137A395-5787-4099-A7A8-44B4F5EE9683}"/>
            </a:ext>
          </a:extLst>
        </xdr:cNvPr>
        <xdr:cNvSpPr/>
      </xdr:nvSpPr>
      <xdr:spPr>
        <a:xfrm>
          <a:off x="5181599" y="9258301"/>
          <a:ext cx="1771651" cy="304800"/>
        </a:xfrm>
        <a:prstGeom prst="roundRect">
          <a:avLst>
            <a:gd name="adj" fmla="val 4637"/>
          </a:avLst>
        </a:prstGeom>
        <a:no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xdr:colOff>
      <xdr:row>88</xdr:row>
      <xdr:rowOff>57150</xdr:rowOff>
    </xdr:from>
    <xdr:to>
      <xdr:col>25</xdr:col>
      <xdr:colOff>38100</xdr:colOff>
      <xdr:row>92</xdr:row>
      <xdr:rowOff>19050</xdr:rowOff>
    </xdr:to>
    <xdr:sp macro="" textlink="">
      <xdr:nvSpPr>
        <xdr:cNvPr id="9" name="四角形: 角を丸くする 8">
          <a:extLst>
            <a:ext uri="{FF2B5EF4-FFF2-40B4-BE49-F238E27FC236}">
              <a16:creationId xmlns:a16="http://schemas.microsoft.com/office/drawing/2014/main" id="{9F273001-C21F-46E2-9249-885BB26671FC}"/>
            </a:ext>
          </a:extLst>
        </xdr:cNvPr>
        <xdr:cNvSpPr/>
      </xdr:nvSpPr>
      <xdr:spPr>
        <a:xfrm>
          <a:off x="5191125" y="10658475"/>
          <a:ext cx="1762125" cy="304800"/>
        </a:xfrm>
        <a:prstGeom prst="roundRect">
          <a:avLst>
            <a:gd name="adj" fmla="val 4637"/>
          </a:avLst>
        </a:prstGeom>
        <a:noFill/>
        <a:ln w="254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114300</xdr:colOff>
      <xdr:row>50</xdr:row>
      <xdr:rowOff>57151</xdr:rowOff>
    </xdr:from>
    <xdr:to>
      <xdr:col>25</xdr:col>
      <xdr:colOff>314325</xdr:colOff>
      <xdr:row>53</xdr:row>
      <xdr:rowOff>66676</xdr:rowOff>
    </xdr:to>
    <xdr:sp macro="" textlink="">
      <xdr:nvSpPr>
        <xdr:cNvPr id="10" name="吹き出し: 四角形 9">
          <a:extLst>
            <a:ext uri="{FF2B5EF4-FFF2-40B4-BE49-F238E27FC236}">
              <a16:creationId xmlns:a16="http://schemas.microsoft.com/office/drawing/2014/main" id="{82E332E8-6E4B-46D9-ACAF-18245FFCDDB1}"/>
            </a:ext>
          </a:extLst>
        </xdr:cNvPr>
        <xdr:cNvSpPr/>
      </xdr:nvSpPr>
      <xdr:spPr>
        <a:xfrm>
          <a:off x="5972175" y="7048501"/>
          <a:ext cx="1257300" cy="247650"/>
        </a:xfrm>
        <a:prstGeom prst="wedgeRectCallout">
          <a:avLst>
            <a:gd name="adj1" fmla="val -39645"/>
            <a:gd name="adj2" fmla="val -96871"/>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2-1</a:t>
          </a:r>
          <a:r>
            <a:rPr kumimoji="1" lang="ja-JP" altLang="en-US" sz="900">
              <a:solidFill>
                <a:sysClr val="windowText" lastClr="000000"/>
              </a:solidFill>
            </a:rPr>
            <a:t>から転記。</a:t>
          </a:r>
        </a:p>
      </xdr:txBody>
    </xdr:sp>
    <xdr:clientData/>
  </xdr:twoCellAnchor>
  <xdr:twoCellAnchor>
    <xdr:from>
      <xdr:col>22</xdr:col>
      <xdr:colOff>104775</xdr:colOff>
      <xdr:row>63</xdr:row>
      <xdr:rowOff>38100</xdr:rowOff>
    </xdr:from>
    <xdr:to>
      <xdr:col>25</xdr:col>
      <xdr:colOff>314325</xdr:colOff>
      <xdr:row>66</xdr:row>
      <xdr:rowOff>28575</xdr:rowOff>
    </xdr:to>
    <xdr:sp macro="" textlink="">
      <xdr:nvSpPr>
        <xdr:cNvPr id="11" name="吹き出し: 四角形 10">
          <a:extLst>
            <a:ext uri="{FF2B5EF4-FFF2-40B4-BE49-F238E27FC236}">
              <a16:creationId xmlns:a16="http://schemas.microsoft.com/office/drawing/2014/main" id="{EC1C65DF-DE17-4F65-B06A-AE8505C6CBD0}"/>
            </a:ext>
          </a:extLst>
        </xdr:cNvPr>
        <xdr:cNvSpPr/>
      </xdr:nvSpPr>
      <xdr:spPr>
        <a:xfrm>
          <a:off x="5962650" y="8258175"/>
          <a:ext cx="1266825" cy="247650"/>
        </a:xfrm>
        <a:prstGeom prst="wedgeRectCallout">
          <a:avLst>
            <a:gd name="adj1" fmla="val -37860"/>
            <a:gd name="adj2" fmla="val -10071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2-2</a:t>
          </a:r>
          <a:r>
            <a:rPr kumimoji="1" lang="ja-JP" altLang="en-US" sz="900">
              <a:solidFill>
                <a:sysClr val="windowText" lastClr="000000"/>
              </a:solidFill>
            </a:rPr>
            <a:t>から転記。</a:t>
          </a:r>
        </a:p>
      </xdr:txBody>
    </xdr:sp>
    <xdr:clientData/>
  </xdr:twoCellAnchor>
  <xdr:twoCellAnchor>
    <xdr:from>
      <xdr:col>12</xdr:col>
      <xdr:colOff>209550</xdr:colOff>
      <xdr:row>78</xdr:row>
      <xdr:rowOff>38100</xdr:rowOff>
    </xdr:from>
    <xdr:to>
      <xdr:col>16</xdr:col>
      <xdr:colOff>76200</xdr:colOff>
      <xdr:row>81</xdr:row>
      <xdr:rowOff>28575</xdr:rowOff>
    </xdr:to>
    <xdr:sp macro="" textlink="">
      <xdr:nvSpPr>
        <xdr:cNvPr id="12" name="吹き出し: 四角形 11">
          <a:extLst>
            <a:ext uri="{FF2B5EF4-FFF2-40B4-BE49-F238E27FC236}">
              <a16:creationId xmlns:a16="http://schemas.microsoft.com/office/drawing/2014/main" id="{F1802611-9C26-4A63-9821-7CA4082E9063}"/>
            </a:ext>
          </a:extLst>
        </xdr:cNvPr>
        <xdr:cNvSpPr/>
      </xdr:nvSpPr>
      <xdr:spPr>
        <a:xfrm>
          <a:off x="2543175" y="9658350"/>
          <a:ext cx="1276350" cy="247650"/>
        </a:xfrm>
        <a:prstGeom prst="wedgeRectCallout">
          <a:avLst>
            <a:gd name="adj1" fmla="val -33231"/>
            <a:gd name="adj2" fmla="val -9302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2-3</a:t>
          </a:r>
          <a:r>
            <a:rPr kumimoji="1" lang="ja-JP" altLang="en-US" sz="900">
              <a:solidFill>
                <a:sysClr val="windowText" lastClr="000000"/>
              </a:solidFill>
            </a:rPr>
            <a:t>から転記。</a:t>
          </a:r>
        </a:p>
      </xdr:txBody>
    </xdr:sp>
    <xdr:clientData/>
  </xdr:twoCellAnchor>
  <xdr:twoCellAnchor>
    <xdr:from>
      <xdr:col>12</xdr:col>
      <xdr:colOff>200025</xdr:colOff>
      <xdr:row>93</xdr:row>
      <xdr:rowOff>47625</xdr:rowOff>
    </xdr:from>
    <xdr:to>
      <xdr:col>16</xdr:col>
      <xdr:colOff>161925</xdr:colOff>
      <xdr:row>96</xdr:row>
      <xdr:rowOff>38100</xdr:rowOff>
    </xdr:to>
    <xdr:sp macro="" textlink="">
      <xdr:nvSpPr>
        <xdr:cNvPr id="13" name="吹き出し: 四角形 12">
          <a:extLst>
            <a:ext uri="{FF2B5EF4-FFF2-40B4-BE49-F238E27FC236}">
              <a16:creationId xmlns:a16="http://schemas.microsoft.com/office/drawing/2014/main" id="{22097BC9-3593-4EFE-B66D-FF16D00FEA62}"/>
            </a:ext>
          </a:extLst>
        </xdr:cNvPr>
        <xdr:cNvSpPr/>
      </xdr:nvSpPr>
      <xdr:spPr>
        <a:xfrm>
          <a:off x="2533650" y="11077575"/>
          <a:ext cx="1371600" cy="247650"/>
        </a:xfrm>
        <a:prstGeom prst="wedgeRectCallout">
          <a:avLst>
            <a:gd name="adj1" fmla="val -27585"/>
            <a:gd name="adj2" fmla="val -9302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2-4</a:t>
          </a:r>
          <a:r>
            <a:rPr kumimoji="1" lang="ja-JP" altLang="en-US" sz="900">
              <a:solidFill>
                <a:sysClr val="windowText" lastClr="000000"/>
              </a:solidFill>
            </a:rPr>
            <a:t>から転記。</a:t>
          </a:r>
        </a:p>
      </xdr:txBody>
    </xdr:sp>
    <xdr:clientData/>
  </xdr:twoCellAnchor>
  <xdr:twoCellAnchor>
    <xdr:from>
      <xdr:col>20</xdr:col>
      <xdr:colOff>142875</xdr:colOff>
      <xdr:row>81</xdr:row>
      <xdr:rowOff>47624</xdr:rowOff>
    </xdr:from>
    <xdr:to>
      <xdr:col>25</xdr:col>
      <xdr:colOff>219075</xdr:colOff>
      <xdr:row>85</xdr:row>
      <xdr:rowOff>28574</xdr:rowOff>
    </xdr:to>
    <xdr:sp macro="" textlink="">
      <xdr:nvSpPr>
        <xdr:cNvPr id="14" name="吹き出し: 四角形 13">
          <a:extLst>
            <a:ext uri="{FF2B5EF4-FFF2-40B4-BE49-F238E27FC236}">
              <a16:creationId xmlns:a16="http://schemas.microsoft.com/office/drawing/2014/main" id="{83D9D3CD-E298-45A9-820E-91C837D6D388}"/>
            </a:ext>
          </a:extLst>
        </xdr:cNvPr>
        <xdr:cNvSpPr/>
      </xdr:nvSpPr>
      <xdr:spPr>
        <a:xfrm>
          <a:off x="5295900" y="9925049"/>
          <a:ext cx="1838325" cy="447675"/>
        </a:xfrm>
        <a:prstGeom prst="wedgeRectCallout">
          <a:avLst>
            <a:gd name="adj1" fmla="val -23120"/>
            <a:gd name="adj2" fmla="val -147696"/>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申請期間①では使用しない。</a:t>
          </a:r>
          <a:endParaRPr kumimoji="1" lang="en-US" altLang="ja-JP" sz="900">
            <a:solidFill>
              <a:sysClr val="windowText" lastClr="000000"/>
            </a:solidFill>
          </a:endParaRPr>
        </a:p>
        <a:p>
          <a:pPr algn="l"/>
          <a:r>
            <a:rPr kumimoji="1" lang="ja-JP" altLang="en-US" sz="900">
              <a:solidFill>
                <a:sysClr val="windowText" lastClr="000000"/>
              </a:solidFill>
            </a:rPr>
            <a:t>申請期間②の加算分申請で使用。</a:t>
          </a:r>
          <a:endParaRPr kumimoji="1" lang="en-US" altLang="ja-JP" sz="900">
            <a:solidFill>
              <a:sysClr val="windowText" lastClr="000000"/>
            </a:solidFill>
          </a:endParaRPr>
        </a:p>
      </xdr:txBody>
    </xdr:sp>
    <xdr:clientData/>
  </xdr:twoCellAnchor>
  <xdr:twoCellAnchor>
    <xdr:from>
      <xdr:col>6</xdr:col>
      <xdr:colOff>133350</xdr:colOff>
      <xdr:row>6</xdr:row>
      <xdr:rowOff>161925</xdr:rowOff>
    </xdr:from>
    <xdr:to>
      <xdr:col>11</xdr:col>
      <xdr:colOff>19050</xdr:colOff>
      <xdr:row>9</xdr:row>
      <xdr:rowOff>161924</xdr:rowOff>
    </xdr:to>
    <xdr:sp macro="" textlink="">
      <xdr:nvSpPr>
        <xdr:cNvPr id="15" name="四角形: 角を丸くする 14">
          <a:extLst>
            <a:ext uri="{FF2B5EF4-FFF2-40B4-BE49-F238E27FC236}">
              <a16:creationId xmlns:a16="http://schemas.microsoft.com/office/drawing/2014/main" id="{F24917AE-E730-435D-B808-89EECE1A6D9F}"/>
            </a:ext>
          </a:extLst>
        </xdr:cNvPr>
        <xdr:cNvSpPr/>
      </xdr:nvSpPr>
      <xdr:spPr>
        <a:xfrm>
          <a:off x="1076325" y="1209675"/>
          <a:ext cx="952500" cy="495299"/>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342900</xdr:colOff>
      <xdr:row>6</xdr:row>
      <xdr:rowOff>152400</xdr:rowOff>
    </xdr:from>
    <xdr:to>
      <xdr:col>25</xdr:col>
      <xdr:colOff>342899</xdr:colOff>
      <xdr:row>21</xdr:row>
      <xdr:rowOff>104775</xdr:rowOff>
    </xdr:to>
    <xdr:sp macro="" textlink="">
      <xdr:nvSpPr>
        <xdr:cNvPr id="16" name="四角形: 角を丸くする 15">
          <a:extLst>
            <a:ext uri="{FF2B5EF4-FFF2-40B4-BE49-F238E27FC236}">
              <a16:creationId xmlns:a16="http://schemas.microsoft.com/office/drawing/2014/main" id="{9DF5A306-E7C7-4E76-A3EA-86F8601E1909}"/>
            </a:ext>
          </a:extLst>
        </xdr:cNvPr>
        <xdr:cNvSpPr/>
      </xdr:nvSpPr>
      <xdr:spPr>
        <a:xfrm>
          <a:off x="3733800" y="1200150"/>
          <a:ext cx="3524249" cy="2124075"/>
        </a:xfrm>
        <a:prstGeom prst="roundRect">
          <a:avLst>
            <a:gd name="adj" fmla="val 5539"/>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266699</xdr:colOff>
      <xdr:row>1</xdr:row>
      <xdr:rowOff>66676</xdr:rowOff>
    </xdr:from>
    <xdr:to>
      <xdr:col>25</xdr:col>
      <xdr:colOff>342899</xdr:colOff>
      <xdr:row>3</xdr:row>
      <xdr:rowOff>85726</xdr:rowOff>
    </xdr:to>
    <xdr:sp macro="" textlink="">
      <xdr:nvSpPr>
        <xdr:cNvPr id="17" name="四角形: 角を丸くする 16">
          <a:extLst>
            <a:ext uri="{FF2B5EF4-FFF2-40B4-BE49-F238E27FC236}">
              <a16:creationId xmlns:a16="http://schemas.microsoft.com/office/drawing/2014/main" id="{73F665C8-312F-455B-9B30-9C291F820810}"/>
            </a:ext>
          </a:extLst>
        </xdr:cNvPr>
        <xdr:cNvSpPr/>
      </xdr:nvSpPr>
      <xdr:spPr>
        <a:xfrm>
          <a:off x="4714874" y="247651"/>
          <a:ext cx="2543175" cy="3429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228600</xdr:colOff>
      <xdr:row>0</xdr:row>
      <xdr:rowOff>95250</xdr:rowOff>
    </xdr:from>
    <xdr:to>
      <xdr:col>15</xdr:col>
      <xdr:colOff>243750</xdr:colOff>
      <xdr:row>4</xdr:row>
      <xdr:rowOff>129450</xdr:rowOff>
    </xdr:to>
    <xdr:sp macro="" textlink="">
      <xdr:nvSpPr>
        <xdr:cNvPr id="18" name="楕円 17">
          <a:extLst>
            <a:ext uri="{FF2B5EF4-FFF2-40B4-BE49-F238E27FC236}">
              <a16:creationId xmlns:a16="http://schemas.microsoft.com/office/drawing/2014/main" id="{B73860BF-38C4-477E-AD6B-9370DE30665B}"/>
            </a:ext>
          </a:extLst>
        </xdr:cNvPr>
        <xdr:cNvSpPr/>
      </xdr:nvSpPr>
      <xdr:spPr>
        <a:xfrm>
          <a:off x="2914650" y="95250"/>
          <a:ext cx="720000" cy="7200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66675</xdr:colOff>
      <xdr:row>2</xdr:row>
      <xdr:rowOff>38100</xdr:rowOff>
    </xdr:from>
    <xdr:to>
      <xdr:col>13</xdr:col>
      <xdr:colOff>85726</xdr:colOff>
      <xdr:row>4</xdr:row>
      <xdr:rowOff>0</xdr:rowOff>
    </xdr:to>
    <xdr:sp macro="" textlink="">
      <xdr:nvSpPr>
        <xdr:cNvPr id="19" name="吹き出し: 四角形 18">
          <a:extLst>
            <a:ext uri="{FF2B5EF4-FFF2-40B4-BE49-F238E27FC236}">
              <a16:creationId xmlns:a16="http://schemas.microsoft.com/office/drawing/2014/main" id="{25BA6455-05E5-46D0-B1F6-8831AE3F95B3}"/>
            </a:ext>
          </a:extLst>
        </xdr:cNvPr>
        <xdr:cNvSpPr/>
      </xdr:nvSpPr>
      <xdr:spPr>
        <a:xfrm>
          <a:off x="2076450" y="371475"/>
          <a:ext cx="695326" cy="314325"/>
        </a:xfrm>
        <a:prstGeom prst="wedgeRectCallout">
          <a:avLst>
            <a:gd name="adj1" fmla="val 78455"/>
            <a:gd name="adj2" fmla="val -296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11</xdr:col>
      <xdr:colOff>123826</xdr:colOff>
      <xdr:row>8</xdr:row>
      <xdr:rowOff>123824</xdr:rowOff>
    </xdr:from>
    <xdr:to>
      <xdr:col>14</xdr:col>
      <xdr:colOff>133350</xdr:colOff>
      <xdr:row>11</xdr:row>
      <xdr:rowOff>85725</xdr:rowOff>
    </xdr:to>
    <xdr:sp macro="" textlink="">
      <xdr:nvSpPr>
        <xdr:cNvPr id="20" name="吹き出し: 四角形 19">
          <a:extLst>
            <a:ext uri="{FF2B5EF4-FFF2-40B4-BE49-F238E27FC236}">
              <a16:creationId xmlns:a16="http://schemas.microsoft.com/office/drawing/2014/main" id="{1C7EAB69-064C-4A5F-8D7A-704E43B81029}"/>
            </a:ext>
          </a:extLst>
        </xdr:cNvPr>
        <xdr:cNvSpPr/>
      </xdr:nvSpPr>
      <xdr:spPr>
        <a:xfrm>
          <a:off x="2133601" y="1504949"/>
          <a:ext cx="1038224" cy="447676"/>
        </a:xfrm>
        <a:prstGeom prst="wedgeRectCallout">
          <a:avLst>
            <a:gd name="adj1" fmla="val -55296"/>
            <a:gd name="adj2" fmla="val -77151"/>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該当する申請に○を入力。</a:t>
          </a:r>
        </a:p>
      </xdr:txBody>
    </xdr:sp>
    <xdr:clientData/>
  </xdr:twoCellAnchor>
  <xdr:twoCellAnchor>
    <xdr:from>
      <xdr:col>16</xdr:col>
      <xdr:colOff>66675</xdr:colOff>
      <xdr:row>0</xdr:row>
      <xdr:rowOff>47625</xdr:rowOff>
    </xdr:from>
    <xdr:to>
      <xdr:col>18</xdr:col>
      <xdr:colOff>276225</xdr:colOff>
      <xdr:row>1</xdr:row>
      <xdr:rowOff>104775</xdr:rowOff>
    </xdr:to>
    <xdr:sp macro="" textlink="">
      <xdr:nvSpPr>
        <xdr:cNvPr id="21" name="吹き出し: 四角形 20">
          <a:extLst>
            <a:ext uri="{FF2B5EF4-FFF2-40B4-BE49-F238E27FC236}">
              <a16:creationId xmlns:a16="http://schemas.microsoft.com/office/drawing/2014/main" id="{71BD2843-0F57-421D-B0F2-7D896F5CA6F2}"/>
            </a:ext>
          </a:extLst>
        </xdr:cNvPr>
        <xdr:cNvSpPr/>
      </xdr:nvSpPr>
      <xdr:spPr>
        <a:xfrm>
          <a:off x="3810000" y="47625"/>
          <a:ext cx="914400" cy="238125"/>
        </a:xfrm>
        <a:prstGeom prst="wedgeRectCallout">
          <a:avLst>
            <a:gd name="adj1" fmla="val 42596"/>
            <a:gd name="adj2" fmla="val 10418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申請日を入力。</a:t>
          </a:r>
        </a:p>
      </xdr:txBody>
    </xdr:sp>
    <xdr:clientData/>
  </xdr:twoCellAnchor>
  <xdr:twoCellAnchor>
    <xdr:from>
      <xdr:col>12</xdr:col>
      <xdr:colOff>95250</xdr:colOff>
      <xdr:row>6</xdr:row>
      <xdr:rowOff>47626</xdr:rowOff>
    </xdr:from>
    <xdr:to>
      <xdr:col>15</xdr:col>
      <xdr:colOff>266700</xdr:colOff>
      <xdr:row>7</xdr:row>
      <xdr:rowOff>123826</xdr:rowOff>
    </xdr:to>
    <xdr:sp macro="" textlink="">
      <xdr:nvSpPr>
        <xdr:cNvPr id="22" name="吹き出し: 四角形 21">
          <a:extLst>
            <a:ext uri="{FF2B5EF4-FFF2-40B4-BE49-F238E27FC236}">
              <a16:creationId xmlns:a16="http://schemas.microsoft.com/office/drawing/2014/main" id="{FA048179-1511-4C18-8195-A031F269E46B}"/>
            </a:ext>
          </a:extLst>
        </xdr:cNvPr>
        <xdr:cNvSpPr/>
      </xdr:nvSpPr>
      <xdr:spPr>
        <a:xfrm>
          <a:off x="2428875" y="1095376"/>
          <a:ext cx="1228725" cy="247650"/>
        </a:xfrm>
        <a:prstGeom prst="wedgeRectCallout">
          <a:avLst>
            <a:gd name="adj1" fmla="val 53834"/>
            <a:gd name="adj2" fmla="val 10309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法人の情報を入力。</a:t>
          </a:r>
        </a:p>
      </xdr:txBody>
    </xdr:sp>
    <xdr:clientData/>
  </xdr:twoCellAnchor>
  <xdr:twoCellAnchor>
    <xdr:from>
      <xdr:col>24</xdr:col>
      <xdr:colOff>38100</xdr:colOff>
      <xdr:row>11</xdr:row>
      <xdr:rowOff>38100</xdr:rowOff>
    </xdr:from>
    <xdr:to>
      <xdr:col>25</xdr:col>
      <xdr:colOff>261675</xdr:colOff>
      <xdr:row>15</xdr:row>
      <xdr:rowOff>4500</xdr:rowOff>
    </xdr:to>
    <xdr:sp macro="" textlink="">
      <xdr:nvSpPr>
        <xdr:cNvPr id="23" name="楕円 22">
          <a:extLst>
            <a:ext uri="{FF2B5EF4-FFF2-40B4-BE49-F238E27FC236}">
              <a16:creationId xmlns:a16="http://schemas.microsoft.com/office/drawing/2014/main" id="{7F2A4640-38BF-4C50-B6EB-A6B45A7D7F8B}"/>
            </a:ext>
          </a:extLst>
        </xdr:cNvPr>
        <xdr:cNvSpPr/>
      </xdr:nvSpPr>
      <xdr:spPr>
        <a:xfrm>
          <a:off x="6600825" y="1905000"/>
          <a:ext cx="576000" cy="5760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219075</xdr:colOff>
      <xdr:row>8</xdr:row>
      <xdr:rowOff>66675</xdr:rowOff>
    </xdr:from>
    <xdr:to>
      <xdr:col>25</xdr:col>
      <xdr:colOff>209551</xdr:colOff>
      <xdr:row>10</xdr:row>
      <xdr:rowOff>57150</xdr:rowOff>
    </xdr:to>
    <xdr:sp macro="" textlink="">
      <xdr:nvSpPr>
        <xdr:cNvPr id="24" name="吹き出し: 四角形 23">
          <a:extLst>
            <a:ext uri="{FF2B5EF4-FFF2-40B4-BE49-F238E27FC236}">
              <a16:creationId xmlns:a16="http://schemas.microsoft.com/office/drawing/2014/main" id="{9109B520-1928-4A73-A107-2A3B50EBCC44}"/>
            </a:ext>
          </a:extLst>
        </xdr:cNvPr>
        <xdr:cNvSpPr/>
      </xdr:nvSpPr>
      <xdr:spPr>
        <a:xfrm>
          <a:off x="6429375" y="1447800"/>
          <a:ext cx="695326" cy="314325"/>
        </a:xfrm>
        <a:prstGeom prst="wedgeRectCallout">
          <a:avLst>
            <a:gd name="adj1" fmla="val -997"/>
            <a:gd name="adj2" fmla="val 10309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11</xdr:col>
      <xdr:colOff>228599</xdr:colOff>
      <xdr:row>35</xdr:row>
      <xdr:rowOff>114300</xdr:rowOff>
    </xdr:from>
    <xdr:to>
      <xdr:col>20</xdr:col>
      <xdr:colOff>66674</xdr:colOff>
      <xdr:row>39</xdr:row>
      <xdr:rowOff>47625</xdr:rowOff>
    </xdr:to>
    <xdr:sp macro="" textlink="">
      <xdr:nvSpPr>
        <xdr:cNvPr id="25" name="四角形: 角を丸くする 24">
          <a:extLst>
            <a:ext uri="{FF2B5EF4-FFF2-40B4-BE49-F238E27FC236}">
              <a16:creationId xmlns:a16="http://schemas.microsoft.com/office/drawing/2014/main" id="{BF40C98D-6DA6-4BC5-AA7A-C3712E2C2124}"/>
            </a:ext>
          </a:extLst>
        </xdr:cNvPr>
        <xdr:cNvSpPr/>
      </xdr:nvSpPr>
      <xdr:spPr>
        <a:xfrm>
          <a:off x="2238374" y="5362575"/>
          <a:ext cx="2981325" cy="5334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304800</xdr:colOff>
      <xdr:row>30</xdr:row>
      <xdr:rowOff>171449</xdr:rowOff>
    </xdr:from>
    <xdr:to>
      <xdr:col>23</xdr:col>
      <xdr:colOff>219075</xdr:colOff>
      <xdr:row>34</xdr:row>
      <xdr:rowOff>85724</xdr:rowOff>
    </xdr:to>
    <xdr:sp macro="" textlink="">
      <xdr:nvSpPr>
        <xdr:cNvPr id="26" name="吹き出し: 四角形 25">
          <a:extLst>
            <a:ext uri="{FF2B5EF4-FFF2-40B4-BE49-F238E27FC236}">
              <a16:creationId xmlns:a16="http://schemas.microsoft.com/office/drawing/2014/main" id="{9FD96D19-77B3-486D-8DA1-24DFCD4D807E}"/>
            </a:ext>
          </a:extLst>
        </xdr:cNvPr>
        <xdr:cNvSpPr/>
      </xdr:nvSpPr>
      <xdr:spPr>
        <a:xfrm>
          <a:off x="5105400" y="4743449"/>
          <a:ext cx="1323975" cy="466725"/>
        </a:xfrm>
        <a:prstGeom prst="wedgeRectCallout">
          <a:avLst>
            <a:gd name="adj1" fmla="val -42815"/>
            <a:gd name="adj2" fmla="val 8546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２ 学校別交付申請額</a:t>
          </a:r>
          <a:endParaRPr kumimoji="1" lang="en-US" altLang="ja-JP" sz="900">
            <a:solidFill>
              <a:sysClr val="windowText" lastClr="000000"/>
            </a:solidFill>
          </a:endParaRPr>
        </a:p>
        <a:p>
          <a:pPr algn="l"/>
          <a:r>
            <a:rPr kumimoji="1" lang="ja-JP" altLang="en-US" sz="900">
              <a:solidFill>
                <a:sysClr val="windowText" lastClr="000000"/>
              </a:solidFill>
            </a:rPr>
            <a:t>の合計を入力。</a:t>
          </a:r>
        </a:p>
      </xdr:txBody>
    </xdr:sp>
    <xdr:clientData/>
  </xdr:twoCellAnchor>
  <xdr:twoCellAnchor>
    <xdr:from>
      <xdr:col>20</xdr:col>
      <xdr:colOff>352424</xdr:colOff>
      <xdr:row>3</xdr:row>
      <xdr:rowOff>152401</xdr:rowOff>
    </xdr:from>
    <xdr:to>
      <xdr:col>25</xdr:col>
      <xdr:colOff>342900</xdr:colOff>
      <xdr:row>5</xdr:row>
      <xdr:rowOff>28575</xdr:rowOff>
    </xdr:to>
    <xdr:sp macro="" textlink="">
      <xdr:nvSpPr>
        <xdr:cNvPr id="27" name="四角形: 角を丸くする 26">
          <a:extLst>
            <a:ext uri="{FF2B5EF4-FFF2-40B4-BE49-F238E27FC236}">
              <a16:creationId xmlns:a16="http://schemas.microsoft.com/office/drawing/2014/main" id="{19074C36-7352-4828-BF15-5AEF75CCB61E}"/>
            </a:ext>
          </a:extLst>
        </xdr:cNvPr>
        <xdr:cNvSpPr/>
      </xdr:nvSpPr>
      <xdr:spPr>
        <a:xfrm>
          <a:off x="5505449" y="657226"/>
          <a:ext cx="1752601" cy="247649"/>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247650</xdr:colOff>
      <xdr:row>5</xdr:row>
      <xdr:rowOff>38100</xdr:rowOff>
    </xdr:from>
    <xdr:to>
      <xdr:col>20</xdr:col>
      <xdr:colOff>190500</xdr:colOff>
      <xdr:row>6</xdr:row>
      <xdr:rowOff>104775</xdr:rowOff>
    </xdr:to>
    <xdr:sp macro="" textlink="">
      <xdr:nvSpPr>
        <xdr:cNvPr id="28" name="吹き出し: 四角形 27">
          <a:extLst>
            <a:ext uri="{FF2B5EF4-FFF2-40B4-BE49-F238E27FC236}">
              <a16:creationId xmlns:a16="http://schemas.microsoft.com/office/drawing/2014/main" id="{D2B4764E-596C-4FB1-83F6-51870196752A}"/>
            </a:ext>
          </a:extLst>
        </xdr:cNvPr>
        <xdr:cNvSpPr/>
      </xdr:nvSpPr>
      <xdr:spPr>
        <a:xfrm>
          <a:off x="3990975" y="914400"/>
          <a:ext cx="1352550" cy="238125"/>
        </a:xfrm>
        <a:prstGeom prst="wedgeRectCallout">
          <a:avLst>
            <a:gd name="adj1" fmla="val 67596"/>
            <a:gd name="adj2" fmla="val -55813"/>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法人番号（</a:t>
          </a:r>
          <a:r>
            <a:rPr kumimoji="1" lang="en-US" altLang="ja-JP" sz="900">
              <a:solidFill>
                <a:sysClr val="windowText" lastClr="000000"/>
              </a:solidFill>
            </a:rPr>
            <a:t>5</a:t>
          </a:r>
          <a:r>
            <a:rPr kumimoji="1" lang="ja-JP" altLang="en-US" sz="900">
              <a:solidFill>
                <a:sysClr val="windowText" lastClr="000000"/>
              </a:solidFill>
            </a:rPr>
            <a:t>桁）を入力。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85723</xdr:colOff>
      <xdr:row>10</xdr:row>
      <xdr:rowOff>28575</xdr:rowOff>
    </xdr:from>
    <xdr:to>
      <xdr:col>11</xdr:col>
      <xdr:colOff>161473</xdr:colOff>
      <xdr:row>22</xdr:row>
      <xdr:rowOff>4275</xdr:rowOff>
    </xdr:to>
    <xdr:sp macro="" textlink="">
      <xdr:nvSpPr>
        <xdr:cNvPr id="2" name="四角形: 角を丸くする 1">
          <a:extLst>
            <a:ext uri="{FF2B5EF4-FFF2-40B4-BE49-F238E27FC236}">
              <a16:creationId xmlns:a16="http://schemas.microsoft.com/office/drawing/2014/main" id="{23360A32-1F54-43D0-A11B-A017E4F77546}"/>
            </a:ext>
          </a:extLst>
        </xdr:cNvPr>
        <xdr:cNvSpPr/>
      </xdr:nvSpPr>
      <xdr:spPr>
        <a:xfrm>
          <a:off x="2400298" y="2581275"/>
          <a:ext cx="3600000" cy="2376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1246188</xdr:colOff>
      <xdr:row>23</xdr:row>
      <xdr:rowOff>9526</xdr:rowOff>
    </xdr:from>
    <xdr:to>
      <xdr:col>5</xdr:col>
      <xdr:colOff>19050</xdr:colOff>
      <xdr:row>23</xdr:row>
      <xdr:rowOff>405526</xdr:rowOff>
    </xdr:to>
    <xdr:sp macro="" textlink="">
      <xdr:nvSpPr>
        <xdr:cNvPr id="3" name="四角形: 角を丸くする 2">
          <a:extLst>
            <a:ext uri="{FF2B5EF4-FFF2-40B4-BE49-F238E27FC236}">
              <a16:creationId xmlns:a16="http://schemas.microsoft.com/office/drawing/2014/main" id="{33E67EAC-A405-482D-8E24-602882292E9A}"/>
            </a:ext>
          </a:extLst>
        </xdr:cNvPr>
        <xdr:cNvSpPr/>
      </xdr:nvSpPr>
      <xdr:spPr>
        <a:xfrm>
          <a:off x="3560763" y="5162551"/>
          <a:ext cx="639762" cy="396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19048</xdr:colOff>
      <xdr:row>29</xdr:row>
      <xdr:rowOff>695325</xdr:rowOff>
    </xdr:from>
    <xdr:to>
      <xdr:col>11</xdr:col>
      <xdr:colOff>238798</xdr:colOff>
      <xdr:row>41</xdr:row>
      <xdr:rowOff>409575</xdr:rowOff>
    </xdr:to>
    <xdr:sp macro="" textlink="">
      <xdr:nvSpPr>
        <xdr:cNvPr id="4" name="四角形: 角を丸くする 3">
          <a:extLst>
            <a:ext uri="{FF2B5EF4-FFF2-40B4-BE49-F238E27FC236}">
              <a16:creationId xmlns:a16="http://schemas.microsoft.com/office/drawing/2014/main" id="{DA253C31-A33A-4C5A-B383-E060D2B7C55B}"/>
            </a:ext>
          </a:extLst>
        </xdr:cNvPr>
        <xdr:cNvSpPr/>
      </xdr:nvSpPr>
      <xdr:spPr>
        <a:xfrm>
          <a:off x="2333623" y="7267575"/>
          <a:ext cx="3744000" cy="2857500"/>
        </a:xfrm>
        <a:prstGeom prst="roundRect">
          <a:avLst>
            <a:gd name="adj" fmla="val 9126"/>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B0F0"/>
            </a:solidFill>
          </a:endParaRPr>
        </a:p>
      </xdr:txBody>
    </xdr:sp>
    <xdr:clientData/>
  </xdr:twoCellAnchor>
  <xdr:twoCellAnchor>
    <xdr:from>
      <xdr:col>4</xdr:col>
      <xdr:colOff>600073</xdr:colOff>
      <xdr:row>1</xdr:row>
      <xdr:rowOff>209551</xdr:rowOff>
    </xdr:from>
    <xdr:to>
      <xdr:col>12</xdr:col>
      <xdr:colOff>898</xdr:colOff>
      <xdr:row>4</xdr:row>
      <xdr:rowOff>12901</xdr:rowOff>
    </xdr:to>
    <xdr:sp macro="" textlink="">
      <xdr:nvSpPr>
        <xdr:cNvPr id="7" name="四角形: 角を丸くする 6">
          <a:extLst>
            <a:ext uri="{FF2B5EF4-FFF2-40B4-BE49-F238E27FC236}">
              <a16:creationId xmlns:a16="http://schemas.microsoft.com/office/drawing/2014/main" id="{DF82EB41-709C-4AE4-9A15-1F869721B318}"/>
            </a:ext>
          </a:extLst>
        </xdr:cNvPr>
        <xdr:cNvSpPr/>
      </xdr:nvSpPr>
      <xdr:spPr>
        <a:xfrm>
          <a:off x="4171948" y="409576"/>
          <a:ext cx="1944000" cy="432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27</xdr:row>
      <xdr:rowOff>0</xdr:rowOff>
    </xdr:from>
    <xdr:to>
      <xdr:col>3</xdr:col>
      <xdr:colOff>1123950</xdr:colOff>
      <xdr:row>29</xdr:row>
      <xdr:rowOff>133350</xdr:rowOff>
    </xdr:to>
    <xdr:sp macro="" textlink="">
      <xdr:nvSpPr>
        <xdr:cNvPr id="8" name="吹き出し: 四角形 7">
          <a:extLst>
            <a:ext uri="{FF2B5EF4-FFF2-40B4-BE49-F238E27FC236}">
              <a16:creationId xmlns:a16="http://schemas.microsoft.com/office/drawing/2014/main" id="{27A560E6-2B76-4DA2-83B8-EB700BE51EC7}"/>
            </a:ext>
          </a:extLst>
        </xdr:cNvPr>
        <xdr:cNvSpPr/>
      </xdr:nvSpPr>
      <xdr:spPr>
        <a:xfrm>
          <a:off x="2314575" y="6172200"/>
          <a:ext cx="1123950" cy="533400"/>
        </a:xfrm>
        <a:prstGeom prst="wedgeRectCallout">
          <a:avLst>
            <a:gd name="adj1" fmla="val 18049"/>
            <a:gd name="adj2" fmla="val 148315"/>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申請期間②で入力してください。</a:t>
          </a:r>
        </a:p>
      </xdr:txBody>
    </xdr:sp>
    <xdr:clientData/>
  </xdr:twoCellAnchor>
  <xdr:twoCellAnchor>
    <xdr:from>
      <xdr:col>4</xdr:col>
      <xdr:colOff>381000</xdr:colOff>
      <xdr:row>0</xdr:row>
      <xdr:rowOff>57150</xdr:rowOff>
    </xdr:from>
    <xdr:to>
      <xdr:col>11</xdr:col>
      <xdr:colOff>95250</xdr:colOff>
      <xdr:row>1</xdr:row>
      <xdr:rowOff>153458</xdr:rowOff>
    </xdr:to>
    <xdr:sp macro="" textlink="">
      <xdr:nvSpPr>
        <xdr:cNvPr id="9" name="吹き出し: 四角形 8">
          <a:extLst>
            <a:ext uri="{FF2B5EF4-FFF2-40B4-BE49-F238E27FC236}">
              <a16:creationId xmlns:a16="http://schemas.microsoft.com/office/drawing/2014/main" id="{B777F26F-4AE8-4C74-BA32-8EEF72ED0411}"/>
            </a:ext>
          </a:extLst>
        </xdr:cNvPr>
        <xdr:cNvSpPr/>
      </xdr:nvSpPr>
      <xdr:spPr>
        <a:xfrm>
          <a:off x="3952875" y="57150"/>
          <a:ext cx="1981200" cy="296333"/>
        </a:xfrm>
        <a:prstGeom prst="wedgeRectCallout">
          <a:avLst>
            <a:gd name="adj1" fmla="val -28165"/>
            <a:gd name="adj2" fmla="val 83023"/>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学校名、学校番号（</a:t>
          </a:r>
          <a:r>
            <a:rPr kumimoji="1" lang="en-US" altLang="ja-JP" sz="900">
              <a:solidFill>
                <a:sysClr val="windowText" lastClr="000000"/>
              </a:solidFill>
              <a:latin typeface="Meiryo UI" panose="020B0604030504040204" pitchFamily="50" charset="-128"/>
              <a:ea typeface="Meiryo UI" panose="020B0604030504040204" pitchFamily="50" charset="-128"/>
            </a:rPr>
            <a:t>7</a:t>
          </a:r>
          <a:r>
            <a:rPr kumimoji="1" lang="ja-JP" altLang="en-US" sz="900">
              <a:solidFill>
                <a:sysClr val="windowText" lastClr="000000"/>
              </a:solidFill>
              <a:latin typeface="Meiryo UI" panose="020B0604030504040204" pitchFamily="50" charset="-128"/>
              <a:ea typeface="Meiryo UI" panose="020B0604030504040204" pitchFamily="50" charset="-128"/>
            </a:rPr>
            <a:t>桁）を入力。</a:t>
          </a:r>
        </a:p>
      </xdr:txBody>
    </xdr:sp>
    <xdr:clientData/>
  </xdr:twoCellAnchor>
  <xdr:twoCellAnchor>
    <xdr:from>
      <xdr:col>1</xdr:col>
      <xdr:colOff>733426</xdr:colOff>
      <xdr:row>2</xdr:row>
      <xdr:rowOff>57150</xdr:rowOff>
    </xdr:from>
    <xdr:to>
      <xdr:col>3</xdr:col>
      <xdr:colOff>38101</xdr:colOff>
      <xdr:row>3</xdr:row>
      <xdr:rowOff>153458</xdr:rowOff>
    </xdr:to>
    <xdr:sp macro="" textlink="">
      <xdr:nvSpPr>
        <xdr:cNvPr id="10" name="吹き出し: 四角形 9">
          <a:extLst>
            <a:ext uri="{FF2B5EF4-FFF2-40B4-BE49-F238E27FC236}">
              <a16:creationId xmlns:a16="http://schemas.microsoft.com/office/drawing/2014/main" id="{483677D6-D8E4-407F-8CCD-0D813C76A6BC}"/>
            </a:ext>
          </a:extLst>
        </xdr:cNvPr>
        <xdr:cNvSpPr/>
      </xdr:nvSpPr>
      <xdr:spPr>
        <a:xfrm>
          <a:off x="885826" y="485775"/>
          <a:ext cx="1466850" cy="296333"/>
        </a:xfrm>
        <a:prstGeom prst="wedgeRectCallout">
          <a:avLst>
            <a:gd name="adj1" fmla="val -32954"/>
            <a:gd name="adj2" fmla="val -8733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学校ごとに作成してください。</a:t>
          </a:r>
        </a:p>
      </xdr:txBody>
    </xdr:sp>
    <xdr:clientData/>
  </xdr:twoCellAnchor>
  <xdr:twoCellAnchor>
    <xdr:from>
      <xdr:col>2</xdr:col>
      <xdr:colOff>66675</xdr:colOff>
      <xdr:row>22</xdr:row>
      <xdr:rowOff>76200</xdr:rowOff>
    </xdr:from>
    <xdr:to>
      <xdr:col>3</xdr:col>
      <xdr:colOff>1171577</xdr:colOff>
      <xdr:row>26</xdr:row>
      <xdr:rowOff>38100</xdr:rowOff>
    </xdr:to>
    <xdr:sp macro="" textlink="">
      <xdr:nvSpPr>
        <xdr:cNvPr id="11" name="吹き出し: 四角形 10">
          <a:extLst>
            <a:ext uri="{FF2B5EF4-FFF2-40B4-BE49-F238E27FC236}">
              <a16:creationId xmlns:a16="http://schemas.microsoft.com/office/drawing/2014/main" id="{B4E51DF2-9C43-4CB7-A8E3-CDC91C4F2E4F}"/>
            </a:ext>
          </a:extLst>
        </xdr:cNvPr>
        <xdr:cNvSpPr/>
      </xdr:nvSpPr>
      <xdr:spPr>
        <a:xfrm>
          <a:off x="1304925" y="5029200"/>
          <a:ext cx="2181227" cy="981075"/>
        </a:xfrm>
        <a:prstGeom prst="wedgeRectCallout">
          <a:avLst>
            <a:gd name="adj1" fmla="val 57063"/>
            <a:gd name="adj2" fmla="val -844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本欄は、申請対象となる購入数または</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人数の上限です。</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交付申請</a:t>
          </a:r>
          <a:r>
            <a:rPr kumimoji="1" lang="en-US" altLang="ja-JP" sz="900">
              <a:solidFill>
                <a:sysClr val="windowText" lastClr="000000"/>
              </a:solidFill>
              <a:latin typeface="Meiryo UI" panose="020B0604030504040204" pitchFamily="50" charset="-128"/>
              <a:ea typeface="Meiryo UI" panose="020B0604030504040204" pitchFamily="50" charset="-128"/>
            </a:rPr>
            <a:t>2-1</a:t>
          </a:r>
          <a:r>
            <a:rPr kumimoji="1" lang="ja-JP" altLang="en-US" sz="900">
              <a:solidFill>
                <a:sysClr val="windowText" lastClr="000000"/>
              </a:solidFill>
              <a:latin typeface="Meiryo UI" panose="020B0604030504040204" pitchFamily="50" charset="-128"/>
              <a:ea typeface="Meiryo UI" panose="020B0604030504040204" pitchFamily="50" charset="-128"/>
            </a:rPr>
            <a:t>～</a:t>
          </a:r>
          <a:r>
            <a:rPr kumimoji="1" lang="en-US" altLang="ja-JP" sz="900">
              <a:solidFill>
                <a:sysClr val="windowText" lastClr="000000"/>
              </a:solidFill>
              <a:latin typeface="Meiryo UI" panose="020B0604030504040204" pitchFamily="50" charset="-128"/>
              <a:ea typeface="Meiryo UI" panose="020B0604030504040204" pitchFamily="50" charset="-128"/>
            </a:rPr>
            <a:t>2-4</a:t>
          </a:r>
          <a:r>
            <a:rPr kumimoji="1" lang="ja-JP" altLang="en-US" sz="900">
              <a:solidFill>
                <a:sysClr val="windowText" lastClr="000000"/>
              </a:solidFill>
              <a:latin typeface="Meiryo UI" panose="020B0604030504040204" pitchFamily="50" charset="-128"/>
              <a:ea typeface="Meiryo UI" panose="020B0604030504040204" pitchFamily="50" charset="-128"/>
            </a:rPr>
            <a:t>における購入数等と</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必ずしも一致するものではありません。</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762000</xdr:colOff>
      <xdr:row>6</xdr:row>
      <xdr:rowOff>57149</xdr:rowOff>
    </xdr:from>
    <xdr:to>
      <xdr:col>4</xdr:col>
      <xdr:colOff>466726</xdr:colOff>
      <xdr:row>9</xdr:row>
      <xdr:rowOff>52516</xdr:rowOff>
    </xdr:to>
    <xdr:sp macro="" textlink="">
      <xdr:nvSpPr>
        <xdr:cNvPr id="12" name="吹き出し: 四角形 11">
          <a:extLst>
            <a:ext uri="{FF2B5EF4-FFF2-40B4-BE49-F238E27FC236}">
              <a16:creationId xmlns:a16="http://schemas.microsoft.com/office/drawing/2014/main" id="{DB5C1821-B8E2-4155-BA19-A03E5AB6AA06}"/>
            </a:ext>
          </a:extLst>
        </xdr:cNvPr>
        <xdr:cNvSpPr/>
      </xdr:nvSpPr>
      <xdr:spPr>
        <a:xfrm>
          <a:off x="2000250" y="1285874"/>
          <a:ext cx="2038351" cy="1119317"/>
        </a:xfrm>
        <a:custGeom>
          <a:avLst/>
          <a:gdLst>
            <a:gd name="connsiteX0" fmla="*/ 0 w 2038351"/>
            <a:gd name="connsiteY0" fmla="*/ 0 h 523875"/>
            <a:gd name="connsiteX1" fmla="*/ 1189038 w 2038351"/>
            <a:gd name="connsiteY1" fmla="*/ 0 h 523875"/>
            <a:gd name="connsiteX2" fmla="*/ 1189038 w 2038351"/>
            <a:gd name="connsiteY2" fmla="*/ 0 h 523875"/>
            <a:gd name="connsiteX3" fmla="*/ 1698626 w 2038351"/>
            <a:gd name="connsiteY3" fmla="*/ 0 h 523875"/>
            <a:gd name="connsiteX4" fmla="*/ 2038351 w 2038351"/>
            <a:gd name="connsiteY4" fmla="*/ 0 h 523875"/>
            <a:gd name="connsiteX5" fmla="*/ 2038351 w 2038351"/>
            <a:gd name="connsiteY5" fmla="*/ 305594 h 523875"/>
            <a:gd name="connsiteX6" fmla="*/ 2038351 w 2038351"/>
            <a:gd name="connsiteY6" fmla="*/ 305594 h 523875"/>
            <a:gd name="connsiteX7" fmla="*/ 2038351 w 2038351"/>
            <a:gd name="connsiteY7" fmla="*/ 436563 h 523875"/>
            <a:gd name="connsiteX8" fmla="*/ 2038351 w 2038351"/>
            <a:gd name="connsiteY8" fmla="*/ 523875 h 523875"/>
            <a:gd name="connsiteX9" fmla="*/ 1698626 w 2038351"/>
            <a:gd name="connsiteY9" fmla="*/ 523875 h 523875"/>
            <a:gd name="connsiteX10" fmla="*/ 1835555 w 2038351"/>
            <a:gd name="connsiteY10" fmla="*/ 1119317 h 523875"/>
            <a:gd name="connsiteX11" fmla="*/ 1189038 w 2038351"/>
            <a:gd name="connsiteY11" fmla="*/ 523875 h 523875"/>
            <a:gd name="connsiteX12" fmla="*/ 0 w 2038351"/>
            <a:gd name="connsiteY12" fmla="*/ 523875 h 523875"/>
            <a:gd name="connsiteX13" fmla="*/ 0 w 2038351"/>
            <a:gd name="connsiteY13" fmla="*/ 436563 h 523875"/>
            <a:gd name="connsiteX14" fmla="*/ 0 w 2038351"/>
            <a:gd name="connsiteY14" fmla="*/ 305594 h 523875"/>
            <a:gd name="connsiteX15" fmla="*/ 0 w 2038351"/>
            <a:gd name="connsiteY15" fmla="*/ 305594 h 523875"/>
            <a:gd name="connsiteX16" fmla="*/ 0 w 2038351"/>
            <a:gd name="connsiteY16" fmla="*/ 0 h 523875"/>
            <a:gd name="connsiteX0" fmla="*/ 0 w 2038351"/>
            <a:gd name="connsiteY0" fmla="*/ 0 h 1119317"/>
            <a:gd name="connsiteX1" fmla="*/ 1189038 w 2038351"/>
            <a:gd name="connsiteY1" fmla="*/ 0 h 1119317"/>
            <a:gd name="connsiteX2" fmla="*/ 1189038 w 2038351"/>
            <a:gd name="connsiteY2" fmla="*/ 0 h 1119317"/>
            <a:gd name="connsiteX3" fmla="*/ 1698626 w 2038351"/>
            <a:gd name="connsiteY3" fmla="*/ 0 h 1119317"/>
            <a:gd name="connsiteX4" fmla="*/ 2038351 w 2038351"/>
            <a:gd name="connsiteY4" fmla="*/ 0 h 1119317"/>
            <a:gd name="connsiteX5" fmla="*/ 2038351 w 2038351"/>
            <a:gd name="connsiteY5" fmla="*/ 305594 h 1119317"/>
            <a:gd name="connsiteX6" fmla="*/ 2038351 w 2038351"/>
            <a:gd name="connsiteY6" fmla="*/ 305594 h 1119317"/>
            <a:gd name="connsiteX7" fmla="*/ 2038351 w 2038351"/>
            <a:gd name="connsiteY7" fmla="*/ 436563 h 1119317"/>
            <a:gd name="connsiteX8" fmla="*/ 2038351 w 2038351"/>
            <a:gd name="connsiteY8" fmla="*/ 523875 h 1119317"/>
            <a:gd name="connsiteX9" fmla="*/ 1498601 w 2038351"/>
            <a:gd name="connsiteY9" fmla="*/ 504825 h 1119317"/>
            <a:gd name="connsiteX10" fmla="*/ 1835555 w 2038351"/>
            <a:gd name="connsiteY10" fmla="*/ 1119317 h 1119317"/>
            <a:gd name="connsiteX11" fmla="*/ 1189038 w 2038351"/>
            <a:gd name="connsiteY11" fmla="*/ 523875 h 1119317"/>
            <a:gd name="connsiteX12" fmla="*/ 0 w 2038351"/>
            <a:gd name="connsiteY12" fmla="*/ 523875 h 1119317"/>
            <a:gd name="connsiteX13" fmla="*/ 0 w 2038351"/>
            <a:gd name="connsiteY13" fmla="*/ 436563 h 1119317"/>
            <a:gd name="connsiteX14" fmla="*/ 0 w 2038351"/>
            <a:gd name="connsiteY14" fmla="*/ 305594 h 1119317"/>
            <a:gd name="connsiteX15" fmla="*/ 0 w 2038351"/>
            <a:gd name="connsiteY15" fmla="*/ 305594 h 1119317"/>
            <a:gd name="connsiteX16" fmla="*/ 0 w 2038351"/>
            <a:gd name="connsiteY16" fmla="*/ 0 h 11193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038351" h="1119317">
              <a:moveTo>
                <a:pt x="0" y="0"/>
              </a:moveTo>
              <a:lnTo>
                <a:pt x="1189038" y="0"/>
              </a:lnTo>
              <a:lnTo>
                <a:pt x="1189038" y="0"/>
              </a:lnTo>
              <a:lnTo>
                <a:pt x="1698626" y="0"/>
              </a:lnTo>
              <a:lnTo>
                <a:pt x="2038351" y="0"/>
              </a:lnTo>
              <a:lnTo>
                <a:pt x="2038351" y="305594"/>
              </a:lnTo>
              <a:lnTo>
                <a:pt x="2038351" y="305594"/>
              </a:lnTo>
              <a:lnTo>
                <a:pt x="2038351" y="436563"/>
              </a:lnTo>
              <a:lnTo>
                <a:pt x="2038351" y="523875"/>
              </a:lnTo>
              <a:lnTo>
                <a:pt x="1498601" y="504825"/>
              </a:lnTo>
              <a:lnTo>
                <a:pt x="1835555" y="1119317"/>
              </a:lnTo>
              <a:lnTo>
                <a:pt x="1189038" y="523875"/>
              </a:lnTo>
              <a:lnTo>
                <a:pt x="0" y="523875"/>
              </a:lnTo>
              <a:lnTo>
                <a:pt x="0" y="436563"/>
              </a:lnTo>
              <a:lnTo>
                <a:pt x="0" y="305594"/>
              </a:lnTo>
              <a:lnTo>
                <a:pt x="0" y="305594"/>
              </a:lnTo>
              <a:lnTo>
                <a:pt x="0" y="0"/>
              </a:lnTo>
              <a:close/>
            </a:path>
          </a:pathLst>
        </a:cu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令和</a:t>
          </a:r>
          <a:r>
            <a:rPr kumimoji="1" lang="en-US" altLang="ja-JP" sz="900">
              <a:solidFill>
                <a:sysClr val="windowText" lastClr="000000"/>
              </a:solidFill>
              <a:latin typeface="Meiryo UI" panose="020B0604030504040204" pitchFamily="50" charset="-128"/>
              <a:ea typeface="Meiryo UI" panose="020B0604030504040204" pitchFamily="50" charset="-128"/>
            </a:rPr>
            <a:t>6</a:t>
          </a:r>
          <a:r>
            <a:rPr kumimoji="1" lang="ja-JP" altLang="en-US" sz="900">
              <a:solidFill>
                <a:sysClr val="windowText" lastClr="000000"/>
              </a:solidFill>
              <a:latin typeface="Meiryo UI" panose="020B0604030504040204" pitchFamily="50" charset="-128"/>
              <a:ea typeface="Meiryo UI" panose="020B0604030504040204" pitchFamily="50" charset="-128"/>
            </a:rPr>
            <a:t>年</a:t>
          </a:r>
          <a:r>
            <a:rPr kumimoji="1" lang="en-US" altLang="ja-JP" sz="900">
              <a:solidFill>
                <a:sysClr val="windowText" lastClr="000000"/>
              </a:solidFill>
              <a:latin typeface="Meiryo UI" panose="020B0604030504040204" pitchFamily="50" charset="-128"/>
              <a:ea typeface="Meiryo UI" panose="020B0604030504040204" pitchFamily="50" charset="-128"/>
            </a:rPr>
            <a:t>4</a:t>
          </a:r>
          <a:r>
            <a:rPr kumimoji="1" lang="ja-JP" altLang="en-US" sz="900">
              <a:solidFill>
                <a:sysClr val="windowText" lastClr="000000"/>
              </a:solidFill>
              <a:latin typeface="Meiryo UI" panose="020B0604030504040204" pitchFamily="50" charset="-128"/>
              <a:ea typeface="Meiryo UI" panose="020B0604030504040204" pitchFamily="50" charset="-128"/>
            </a:rPr>
            <a:t>月</a:t>
          </a:r>
          <a:r>
            <a:rPr kumimoji="1" lang="en-US" altLang="ja-JP" sz="900">
              <a:solidFill>
                <a:sysClr val="windowText" lastClr="000000"/>
              </a:solidFill>
              <a:latin typeface="Meiryo UI" panose="020B0604030504040204" pitchFamily="50" charset="-128"/>
              <a:ea typeface="Meiryo UI" panose="020B0604030504040204" pitchFamily="50" charset="-128"/>
            </a:rPr>
            <a:t>1</a:t>
          </a:r>
          <a:r>
            <a:rPr kumimoji="1" lang="ja-JP" altLang="en-US" sz="900">
              <a:solidFill>
                <a:sysClr val="windowText" lastClr="000000"/>
              </a:solidFill>
              <a:latin typeface="Meiryo UI" panose="020B0604030504040204" pitchFamily="50" charset="-128"/>
              <a:ea typeface="Meiryo UI" panose="020B0604030504040204" pitchFamily="50" charset="-128"/>
            </a:rPr>
            <a:t>日時点の令和</a:t>
          </a:r>
          <a:r>
            <a:rPr kumimoji="1" lang="en-US" altLang="ja-JP" sz="900">
              <a:solidFill>
                <a:sysClr val="windowText" lastClr="000000"/>
              </a:solidFill>
              <a:latin typeface="Meiryo UI" panose="020B0604030504040204" pitchFamily="50" charset="-128"/>
              <a:ea typeface="Meiryo UI" panose="020B0604030504040204" pitchFamily="50" charset="-128"/>
            </a:rPr>
            <a:t>6</a:t>
          </a:r>
          <a:r>
            <a:rPr kumimoji="1" lang="ja-JP" altLang="en-US" sz="900">
              <a:solidFill>
                <a:sysClr val="windowText" lastClr="000000"/>
              </a:solidFill>
              <a:latin typeface="Meiryo UI" panose="020B0604030504040204" pitchFamily="50" charset="-128"/>
              <a:ea typeface="Meiryo UI" panose="020B0604030504040204" pitchFamily="50" charset="-128"/>
            </a:rPr>
            <a:t>年度</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新入生の実員を入力。</a:t>
          </a:r>
        </a:p>
      </xdr:txBody>
    </xdr:sp>
    <xdr:clientData/>
  </xdr:twoCellAnchor>
  <xdr:twoCellAnchor>
    <xdr:from>
      <xdr:col>3</xdr:col>
      <xdr:colOff>66673</xdr:colOff>
      <xdr:row>8</xdr:row>
      <xdr:rowOff>704849</xdr:rowOff>
    </xdr:from>
    <xdr:to>
      <xdr:col>11</xdr:col>
      <xdr:colOff>142423</xdr:colOff>
      <xdr:row>9</xdr:row>
      <xdr:rowOff>196949</xdr:rowOff>
    </xdr:to>
    <xdr:sp macro="" textlink="">
      <xdr:nvSpPr>
        <xdr:cNvPr id="15" name="四角形: 角を丸くする 14">
          <a:extLst>
            <a:ext uri="{FF2B5EF4-FFF2-40B4-BE49-F238E27FC236}">
              <a16:creationId xmlns:a16="http://schemas.microsoft.com/office/drawing/2014/main" id="{6D2CAF4E-A3AA-45C5-9260-9D6E4390A57B}"/>
            </a:ext>
          </a:extLst>
        </xdr:cNvPr>
        <xdr:cNvSpPr/>
      </xdr:nvSpPr>
      <xdr:spPr>
        <a:xfrm>
          <a:off x="2381248" y="2333624"/>
          <a:ext cx="3600000" cy="216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10</xdr:row>
      <xdr:rowOff>38100</xdr:rowOff>
    </xdr:from>
    <xdr:to>
      <xdr:col>2</xdr:col>
      <xdr:colOff>1047750</xdr:colOff>
      <xdr:row>11</xdr:row>
      <xdr:rowOff>123825</xdr:rowOff>
    </xdr:to>
    <xdr:sp macro="" textlink="">
      <xdr:nvSpPr>
        <xdr:cNvPr id="17" name="吹き出し: 四角形 16">
          <a:extLst>
            <a:ext uri="{FF2B5EF4-FFF2-40B4-BE49-F238E27FC236}">
              <a16:creationId xmlns:a16="http://schemas.microsoft.com/office/drawing/2014/main" id="{4B03DC81-333A-4356-C230-B695AA9E0556}"/>
            </a:ext>
          </a:extLst>
        </xdr:cNvPr>
        <xdr:cNvSpPr/>
      </xdr:nvSpPr>
      <xdr:spPr>
        <a:xfrm>
          <a:off x="19050" y="2590800"/>
          <a:ext cx="2266950" cy="285750"/>
        </a:xfrm>
        <a:prstGeom prst="wedgeRectCallout">
          <a:avLst>
            <a:gd name="adj1" fmla="val 61940"/>
            <a:gd name="adj2" fmla="val -20833"/>
          </a:avLst>
        </a:prstGeom>
        <a:solidFill>
          <a:srgbClr val="FFFF00"/>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以降の行は該当する生徒がいる場合、入力。</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438150</xdr:colOff>
      <xdr:row>1</xdr:row>
      <xdr:rowOff>152400</xdr:rowOff>
    </xdr:from>
    <xdr:to>
      <xdr:col>5</xdr:col>
      <xdr:colOff>1000125</xdr:colOff>
      <xdr:row>4</xdr:row>
      <xdr:rowOff>123825</xdr:rowOff>
    </xdr:to>
    <xdr:sp macro="" textlink="">
      <xdr:nvSpPr>
        <xdr:cNvPr id="2" name="Oval 12">
          <a:extLst>
            <a:ext uri="{FF2B5EF4-FFF2-40B4-BE49-F238E27FC236}">
              <a16:creationId xmlns:a16="http://schemas.microsoft.com/office/drawing/2014/main" id="{00000000-0008-0000-0400-000002000000}"/>
            </a:ext>
          </a:extLst>
        </xdr:cNvPr>
        <xdr:cNvSpPr>
          <a:spLocks noChangeArrowheads="1"/>
        </xdr:cNvSpPr>
      </xdr:nvSpPr>
      <xdr:spPr bwMode="auto">
        <a:xfrm>
          <a:off x="4124325" y="38100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2</xdr:col>
      <xdr:colOff>31750</xdr:colOff>
      <xdr:row>13</xdr:row>
      <xdr:rowOff>218015</xdr:rowOff>
    </xdr:from>
    <xdr:to>
      <xdr:col>3</xdr:col>
      <xdr:colOff>1003299</xdr:colOff>
      <xdr:row>23</xdr:row>
      <xdr:rowOff>105833</xdr:rowOff>
    </xdr:to>
    <xdr:sp macro="" textlink="">
      <xdr:nvSpPr>
        <xdr:cNvPr id="4" name="四角形: 角を丸くする 3">
          <a:extLst>
            <a:ext uri="{FF2B5EF4-FFF2-40B4-BE49-F238E27FC236}">
              <a16:creationId xmlns:a16="http://schemas.microsoft.com/office/drawing/2014/main" id="{4BF936F4-2E09-4333-B32F-7EF5F4D5AEF4}"/>
            </a:ext>
          </a:extLst>
        </xdr:cNvPr>
        <xdr:cNvSpPr/>
      </xdr:nvSpPr>
      <xdr:spPr>
        <a:xfrm>
          <a:off x="508000" y="3816348"/>
          <a:ext cx="2082799" cy="1274235"/>
        </a:xfrm>
        <a:prstGeom prst="roundRect">
          <a:avLst>
            <a:gd name="adj" fmla="val 5804"/>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13757</xdr:colOff>
      <xdr:row>23</xdr:row>
      <xdr:rowOff>83608</xdr:rowOff>
    </xdr:from>
    <xdr:to>
      <xdr:col>6</xdr:col>
      <xdr:colOff>734482</xdr:colOff>
      <xdr:row>26</xdr:row>
      <xdr:rowOff>16933</xdr:rowOff>
    </xdr:to>
    <xdr:sp macro="" textlink="">
      <xdr:nvSpPr>
        <xdr:cNvPr id="5" name="四角形: 角を丸くする 4">
          <a:extLst>
            <a:ext uri="{FF2B5EF4-FFF2-40B4-BE49-F238E27FC236}">
              <a16:creationId xmlns:a16="http://schemas.microsoft.com/office/drawing/2014/main" id="{DCAADC7A-C81E-411B-9BFF-FCD71928A4FE}"/>
            </a:ext>
          </a:extLst>
        </xdr:cNvPr>
        <xdr:cNvSpPr/>
      </xdr:nvSpPr>
      <xdr:spPr>
        <a:xfrm>
          <a:off x="4829174" y="5068358"/>
          <a:ext cx="720725" cy="31432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6351</xdr:colOff>
      <xdr:row>26</xdr:row>
      <xdr:rowOff>10582</xdr:rowOff>
    </xdr:from>
    <xdr:to>
      <xdr:col>4</xdr:col>
      <xdr:colOff>0</xdr:colOff>
      <xdr:row>35</xdr:row>
      <xdr:rowOff>102655</xdr:rowOff>
    </xdr:to>
    <xdr:sp macro="" textlink="">
      <xdr:nvSpPr>
        <xdr:cNvPr id="6" name="四角形: 角を丸くする 5">
          <a:extLst>
            <a:ext uri="{FF2B5EF4-FFF2-40B4-BE49-F238E27FC236}">
              <a16:creationId xmlns:a16="http://schemas.microsoft.com/office/drawing/2014/main" id="{75E96FF2-14AC-4434-B100-958772D02496}"/>
            </a:ext>
          </a:extLst>
        </xdr:cNvPr>
        <xdr:cNvSpPr/>
      </xdr:nvSpPr>
      <xdr:spPr>
        <a:xfrm>
          <a:off x="482601" y="5376332"/>
          <a:ext cx="2110316" cy="1235073"/>
        </a:xfrm>
        <a:prstGeom prst="roundRect">
          <a:avLst>
            <a:gd name="adj" fmla="val 6555"/>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6349</xdr:colOff>
      <xdr:row>38</xdr:row>
      <xdr:rowOff>7407</xdr:rowOff>
    </xdr:from>
    <xdr:to>
      <xdr:col>3</xdr:col>
      <xdr:colOff>994833</xdr:colOff>
      <xdr:row>47</xdr:row>
      <xdr:rowOff>102657</xdr:rowOff>
    </xdr:to>
    <xdr:sp macro="" textlink="">
      <xdr:nvSpPr>
        <xdr:cNvPr id="7" name="四角形: 角を丸くする 6">
          <a:extLst>
            <a:ext uri="{FF2B5EF4-FFF2-40B4-BE49-F238E27FC236}">
              <a16:creationId xmlns:a16="http://schemas.microsoft.com/office/drawing/2014/main" id="{115BFFA6-BE68-4189-A309-49E393ABADF6}"/>
            </a:ext>
          </a:extLst>
        </xdr:cNvPr>
        <xdr:cNvSpPr/>
      </xdr:nvSpPr>
      <xdr:spPr>
        <a:xfrm>
          <a:off x="482599" y="6897157"/>
          <a:ext cx="2099734" cy="1238250"/>
        </a:xfrm>
        <a:prstGeom prst="roundRect">
          <a:avLst>
            <a:gd name="adj" fmla="val 5707"/>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35982</xdr:colOff>
      <xdr:row>35</xdr:row>
      <xdr:rowOff>84663</xdr:rowOff>
    </xdr:from>
    <xdr:to>
      <xdr:col>7</xdr:col>
      <xdr:colOff>15874</xdr:colOff>
      <xdr:row>38</xdr:row>
      <xdr:rowOff>17988</xdr:rowOff>
    </xdr:to>
    <xdr:sp macro="" textlink="">
      <xdr:nvSpPr>
        <xdr:cNvPr id="8" name="四角形: 角を丸くする 7">
          <a:extLst>
            <a:ext uri="{FF2B5EF4-FFF2-40B4-BE49-F238E27FC236}">
              <a16:creationId xmlns:a16="http://schemas.microsoft.com/office/drawing/2014/main" id="{CBE22CDC-105A-443A-BB91-388B4927C484}"/>
            </a:ext>
          </a:extLst>
        </xdr:cNvPr>
        <xdr:cNvSpPr/>
      </xdr:nvSpPr>
      <xdr:spPr>
        <a:xfrm>
          <a:off x="4851399" y="6593413"/>
          <a:ext cx="720725" cy="31432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35982</xdr:colOff>
      <xdr:row>47</xdr:row>
      <xdr:rowOff>83605</xdr:rowOff>
    </xdr:from>
    <xdr:to>
      <xdr:col>7</xdr:col>
      <xdr:colOff>15874</xdr:colOff>
      <xdr:row>50</xdr:row>
      <xdr:rowOff>16930</xdr:rowOff>
    </xdr:to>
    <xdr:sp macro="" textlink="">
      <xdr:nvSpPr>
        <xdr:cNvPr id="9" name="四角形: 角を丸くする 8">
          <a:extLst>
            <a:ext uri="{FF2B5EF4-FFF2-40B4-BE49-F238E27FC236}">
              <a16:creationId xmlns:a16="http://schemas.microsoft.com/office/drawing/2014/main" id="{AFB4910E-EAB8-42B5-9E48-E1D6613F5BEE}"/>
            </a:ext>
          </a:extLst>
        </xdr:cNvPr>
        <xdr:cNvSpPr/>
      </xdr:nvSpPr>
      <xdr:spPr>
        <a:xfrm>
          <a:off x="4851399" y="8116355"/>
          <a:ext cx="720725" cy="31432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656166</xdr:colOff>
      <xdr:row>18</xdr:row>
      <xdr:rowOff>73025</xdr:rowOff>
    </xdr:from>
    <xdr:to>
      <xdr:col>7</xdr:col>
      <xdr:colOff>940858</xdr:colOff>
      <xdr:row>22</xdr:row>
      <xdr:rowOff>34924</xdr:rowOff>
    </xdr:to>
    <xdr:sp macro="" textlink="">
      <xdr:nvSpPr>
        <xdr:cNvPr id="10" name="吹き出し: 四角形 9">
          <a:extLst>
            <a:ext uri="{FF2B5EF4-FFF2-40B4-BE49-F238E27FC236}">
              <a16:creationId xmlns:a16="http://schemas.microsoft.com/office/drawing/2014/main" id="{1F86547A-4E7E-4968-B9FC-433624F7BB23}"/>
            </a:ext>
          </a:extLst>
        </xdr:cNvPr>
        <xdr:cNvSpPr/>
      </xdr:nvSpPr>
      <xdr:spPr>
        <a:xfrm>
          <a:off x="5471583" y="4422775"/>
          <a:ext cx="1025525" cy="469899"/>
        </a:xfrm>
        <a:prstGeom prst="wedgeRectCallout">
          <a:avLst>
            <a:gd name="adj1" fmla="val -50547"/>
            <a:gd name="adj2" fmla="val 87771"/>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該当するセットの購入数を入力。</a:t>
          </a:r>
        </a:p>
      </xdr:txBody>
    </xdr:sp>
    <xdr:clientData/>
  </xdr:twoCellAnchor>
  <xdr:twoCellAnchor>
    <xdr:from>
      <xdr:col>0</xdr:col>
      <xdr:colOff>105833</xdr:colOff>
      <xdr:row>51</xdr:row>
      <xdr:rowOff>5290</xdr:rowOff>
    </xdr:from>
    <xdr:to>
      <xdr:col>2</xdr:col>
      <xdr:colOff>1058335</xdr:colOff>
      <xdr:row>53</xdr:row>
      <xdr:rowOff>232833</xdr:rowOff>
    </xdr:to>
    <xdr:sp macro="" textlink="">
      <xdr:nvSpPr>
        <xdr:cNvPr id="11" name="吹き出し: 四角形 10">
          <a:extLst>
            <a:ext uri="{FF2B5EF4-FFF2-40B4-BE49-F238E27FC236}">
              <a16:creationId xmlns:a16="http://schemas.microsoft.com/office/drawing/2014/main" id="{B62FA8FD-C6DC-4631-9B55-CFF607667919}"/>
            </a:ext>
          </a:extLst>
        </xdr:cNvPr>
        <xdr:cNvSpPr/>
      </xdr:nvSpPr>
      <xdr:spPr>
        <a:xfrm>
          <a:off x="105833" y="8567207"/>
          <a:ext cx="1428752" cy="640293"/>
        </a:xfrm>
        <a:prstGeom prst="wedgeRectCallout">
          <a:avLst>
            <a:gd name="adj1" fmla="val -36593"/>
            <a:gd name="adj2" fmla="val -80773"/>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セット単位で入力。</a:t>
          </a:r>
          <a:endParaRPr kumimoji="1" lang="en-US" altLang="ja-JP" sz="900">
            <a:solidFill>
              <a:sysClr val="windowText" lastClr="000000"/>
            </a:solidFill>
          </a:endParaRPr>
        </a:p>
        <a:p>
          <a:pPr algn="l"/>
          <a:r>
            <a:rPr kumimoji="1" lang="ja-JP" altLang="en-US" sz="900">
              <a:solidFill>
                <a:sysClr val="windowText" lastClr="000000"/>
              </a:solidFill>
            </a:rPr>
            <a:t>欄が足りない場合は追加してください。</a:t>
          </a:r>
        </a:p>
      </xdr:txBody>
    </xdr:sp>
    <xdr:clientData/>
  </xdr:twoCellAnchor>
  <xdr:twoCellAnchor>
    <xdr:from>
      <xdr:col>11</xdr:col>
      <xdr:colOff>38099</xdr:colOff>
      <xdr:row>49</xdr:row>
      <xdr:rowOff>71966</xdr:rowOff>
    </xdr:from>
    <xdr:to>
      <xdr:col>14</xdr:col>
      <xdr:colOff>269874</xdr:colOff>
      <xdr:row>52</xdr:row>
      <xdr:rowOff>26458</xdr:rowOff>
    </xdr:to>
    <xdr:sp macro="" textlink="">
      <xdr:nvSpPr>
        <xdr:cNvPr id="12" name="四角形: 角を丸くする 11">
          <a:extLst>
            <a:ext uri="{FF2B5EF4-FFF2-40B4-BE49-F238E27FC236}">
              <a16:creationId xmlns:a16="http://schemas.microsoft.com/office/drawing/2014/main" id="{7B0820B3-0420-40F4-9A34-D3E2B2F33F5B}"/>
            </a:ext>
          </a:extLst>
        </xdr:cNvPr>
        <xdr:cNvSpPr/>
      </xdr:nvSpPr>
      <xdr:spPr>
        <a:xfrm>
          <a:off x="7594599" y="8358716"/>
          <a:ext cx="1120775" cy="377825"/>
        </a:xfrm>
        <a:prstGeom prst="roundRect">
          <a:avLst>
            <a:gd name="adj" fmla="val 9126"/>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104</xdr:row>
      <xdr:rowOff>377824</xdr:rowOff>
    </xdr:from>
    <xdr:to>
      <xdr:col>1</xdr:col>
      <xdr:colOff>42334</xdr:colOff>
      <xdr:row>115</xdr:row>
      <xdr:rowOff>74083</xdr:rowOff>
    </xdr:to>
    <xdr:sp macro="" textlink="">
      <xdr:nvSpPr>
        <xdr:cNvPr id="13" name="四角形: 角を丸くする 12">
          <a:extLst>
            <a:ext uri="{FF2B5EF4-FFF2-40B4-BE49-F238E27FC236}">
              <a16:creationId xmlns:a16="http://schemas.microsoft.com/office/drawing/2014/main" id="{986A7979-15EC-4556-98CC-65CF31E17559}"/>
            </a:ext>
          </a:extLst>
        </xdr:cNvPr>
        <xdr:cNvSpPr/>
      </xdr:nvSpPr>
      <xdr:spPr>
        <a:xfrm>
          <a:off x="0" y="10103907"/>
          <a:ext cx="243417" cy="2024593"/>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52916</xdr:colOff>
      <xdr:row>102</xdr:row>
      <xdr:rowOff>316442</xdr:rowOff>
    </xdr:from>
    <xdr:to>
      <xdr:col>3</xdr:col>
      <xdr:colOff>406399</xdr:colOff>
      <xdr:row>104</xdr:row>
      <xdr:rowOff>283634</xdr:rowOff>
    </xdr:to>
    <xdr:sp macro="" textlink="">
      <xdr:nvSpPr>
        <xdr:cNvPr id="14" name="吹き出し: 四角形 13">
          <a:extLst>
            <a:ext uri="{FF2B5EF4-FFF2-40B4-BE49-F238E27FC236}">
              <a16:creationId xmlns:a16="http://schemas.microsoft.com/office/drawing/2014/main" id="{B315F267-7F63-49C4-B35A-37D1662CD700}"/>
            </a:ext>
          </a:extLst>
        </xdr:cNvPr>
        <xdr:cNvSpPr/>
      </xdr:nvSpPr>
      <xdr:spPr>
        <a:xfrm>
          <a:off x="253999" y="9555692"/>
          <a:ext cx="1739900" cy="454025"/>
        </a:xfrm>
        <a:prstGeom prst="wedgeRectCallout">
          <a:avLst>
            <a:gd name="adj1" fmla="val -48450"/>
            <a:gd name="adj2" fmla="val 8021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内容を確認し、該当するボックスにチェックを入力。</a:t>
          </a:r>
        </a:p>
      </xdr:txBody>
    </xdr:sp>
    <xdr:clientData/>
  </xdr:twoCellAnchor>
  <xdr:twoCellAnchor>
    <xdr:from>
      <xdr:col>4</xdr:col>
      <xdr:colOff>414865</xdr:colOff>
      <xdr:row>28</xdr:row>
      <xdr:rowOff>8466</xdr:rowOff>
    </xdr:from>
    <xdr:to>
      <xdr:col>5</xdr:col>
      <xdr:colOff>605365</xdr:colOff>
      <xdr:row>32</xdr:row>
      <xdr:rowOff>103716</xdr:rowOff>
    </xdr:to>
    <xdr:sp macro="" textlink="">
      <xdr:nvSpPr>
        <xdr:cNvPr id="15" name="吹き出し: 四角形 14">
          <a:extLst>
            <a:ext uri="{FF2B5EF4-FFF2-40B4-BE49-F238E27FC236}">
              <a16:creationId xmlns:a16="http://schemas.microsoft.com/office/drawing/2014/main" id="{B2D85B7C-D56D-4270-B75A-D3B03AA5B849}"/>
            </a:ext>
          </a:extLst>
        </xdr:cNvPr>
        <xdr:cNvSpPr/>
      </xdr:nvSpPr>
      <xdr:spPr>
        <a:xfrm>
          <a:off x="3007782" y="5628216"/>
          <a:ext cx="1301750" cy="603250"/>
        </a:xfrm>
        <a:prstGeom prst="wedgeRectCallout">
          <a:avLst>
            <a:gd name="adj1" fmla="val -31951"/>
            <a:gd name="adj2" fmla="val -88671"/>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セット金額が</a:t>
          </a:r>
          <a:r>
            <a:rPr kumimoji="1" lang="en-US" altLang="ja-JP" sz="900">
              <a:solidFill>
                <a:sysClr val="windowText" lastClr="000000"/>
              </a:solidFill>
            </a:rPr>
            <a:t>3</a:t>
          </a:r>
          <a:r>
            <a:rPr kumimoji="1" lang="ja-JP" altLang="en-US" sz="900">
              <a:solidFill>
                <a:sysClr val="windowText" lastClr="000000"/>
              </a:solidFill>
            </a:rPr>
            <a:t>万円以下の場合、対象外と表示されます。</a:t>
          </a:r>
        </a:p>
      </xdr:txBody>
    </xdr:sp>
    <xdr:clientData/>
  </xdr:twoCellAnchor>
  <xdr:twoCellAnchor>
    <xdr:from>
      <xdr:col>4</xdr:col>
      <xdr:colOff>343957</xdr:colOff>
      <xdr:row>23</xdr:row>
      <xdr:rowOff>84666</xdr:rowOff>
    </xdr:from>
    <xdr:to>
      <xdr:col>5</xdr:col>
      <xdr:colOff>77257</xdr:colOff>
      <xdr:row>26</xdr:row>
      <xdr:rowOff>27516</xdr:rowOff>
    </xdr:to>
    <xdr:sp macro="" textlink="">
      <xdr:nvSpPr>
        <xdr:cNvPr id="16" name="四角形: 角を丸くする 15">
          <a:extLst>
            <a:ext uri="{FF2B5EF4-FFF2-40B4-BE49-F238E27FC236}">
              <a16:creationId xmlns:a16="http://schemas.microsoft.com/office/drawing/2014/main" id="{585B82F7-DDBE-4D9F-AD68-0F53F5A1DAD3}"/>
            </a:ext>
          </a:extLst>
        </xdr:cNvPr>
        <xdr:cNvSpPr/>
      </xdr:nvSpPr>
      <xdr:spPr>
        <a:xfrm>
          <a:off x="2936874" y="5069416"/>
          <a:ext cx="844550" cy="323850"/>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343957</xdr:colOff>
      <xdr:row>35</xdr:row>
      <xdr:rowOff>83608</xdr:rowOff>
    </xdr:from>
    <xdr:to>
      <xdr:col>5</xdr:col>
      <xdr:colOff>77257</xdr:colOff>
      <xdr:row>38</xdr:row>
      <xdr:rowOff>26458</xdr:rowOff>
    </xdr:to>
    <xdr:sp macro="" textlink="">
      <xdr:nvSpPr>
        <xdr:cNvPr id="17" name="四角形: 角を丸くする 16">
          <a:extLst>
            <a:ext uri="{FF2B5EF4-FFF2-40B4-BE49-F238E27FC236}">
              <a16:creationId xmlns:a16="http://schemas.microsoft.com/office/drawing/2014/main" id="{8A8984CC-4DA5-423C-B534-73CBFA9A36CD}"/>
            </a:ext>
          </a:extLst>
        </xdr:cNvPr>
        <xdr:cNvSpPr/>
      </xdr:nvSpPr>
      <xdr:spPr>
        <a:xfrm>
          <a:off x="2936874" y="6592358"/>
          <a:ext cx="844550" cy="323850"/>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345015</xdr:colOff>
      <xdr:row>47</xdr:row>
      <xdr:rowOff>83608</xdr:rowOff>
    </xdr:from>
    <xdr:to>
      <xdr:col>5</xdr:col>
      <xdr:colOff>78315</xdr:colOff>
      <xdr:row>50</xdr:row>
      <xdr:rowOff>26458</xdr:rowOff>
    </xdr:to>
    <xdr:sp macro="" textlink="">
      <xdr:nvSpPr>
        <xdr:cNvPr id="18" name="四角形: 角を丸くする 17">
          <a:extLst>
            <a:ext uri="{FF2B5EF4-FFF2-40B4-BE49-F238E27FC236}">
              <a16:creationId xmlns:a16="http://schemas.microsoft.com/office/drawing/2014/main" id="{C3F4B24E-816E-4389-9E13-CC6AADB76BF9}"/>
            </a:ext>
          </a:extLst>
        </xdr:cNvPr>
        <xdr:cNvSpPr/>
      </xdr:nvSpPr>
      <xdr:spPr>
        <a:xfrm>
          <a:off x="2937932" y="8116358"/>
          <a:ext cx="844550" cy="323850"/>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1089024</xdr:colOff>
      <xdr:row>1</xdr:row>
      <xdr:rowOff>196850</xdr:rowOff>
    </xdr:from>
    <xdr:to>
      <xdr:col>14</xdr:col>
      <xdr:colOff>269874</xdr:colOff>
      <xdr:row>4</xdr:row>
      <xdr:rowOff>296333</xdr:rowOff>
    </xdr:to>
    <xdr:sp macro="" textlink="">
      <xdr:nvSpPr>
        <xdr:cNvPr id="19" name="四角形: 角を丸くする 18">
          <a:extLst>
            <a:ext uri="{FF2B5EF4-FFF2-40B4-BE49-F238E27FC236}">
              <a16:creationId xmlns:a16="http://schemas.microsoft.com/office/drawing/2014/main" id="{CD7A6B4E-A5F3-4E16-B0C3-42F1487019D1}"/>
            </a:ext>
          </a:extLst>
        </xdr:cNvPr>
        <xdr:cNvSpPr/>
      </xdr:nvSpPr>
      <xdr:spPr>
        <a:xfrm>
          <a:off x="6645274" y="429683"/>
          <a:ext cx="2070100" cy="69215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372531</xdr:colOff>
      <xdr:row>1</xdr:row>
      <xdr:rowOff>74081</xdr:rowOff>
    </xdr:from>
    <xdr:to>
      <xdr:col>5</xdr:col>
      <xdr:colOff>1092531</xdr:colOff>
      <xdr:row>4</xdr:row>
      <xdr:rowOff>214114</xdr:rowOff>
    </xdr:to>
    <xdr:sp macro="" textlink="">
      <xdr:nvSpPr>
        <xdr:cNvPr id="21" name="楕円 20">
          <a:extLst>
            <a:ext uri="{FF2B5EF4-FFF2-40B4-BE49-F238E27FC236}">
              <a16:creationId xmlns:a16="http://schemas.microsoft.com/office/drawing/2014/main" id="{207CA833-BAF0-4D7D-8FAB-76483F3625E0}"/>
            </a:ext>
          </a:extLst>
        </xdr:cNvPr>
        <xdr:cNvSpPr/>
      </xdr:nvSpPr>
      <xdr:spPr>
        <a:xfrm>
          <a:off x="4076698" y="306914"/>
          <a:ext cx="720000" cy="7327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448731</xdr:colOff>
      <xdr:row>5</xdr:row>
      <xdr:rowOff>114297</xdr:rowOff>
    </xdr:from>
    <xdr:to>
      <xdr:col>6</xdr:col>
      <xdr:colOff>29632</xdr:colOff>
      <xdr:row>6</xdr:row>
      <xdr:rowOff>112181</xdr:rowOff>
    </xdr:to>
    <xdr:sp macro="" textlink="">
      <xdr:nvSpPr>
        <xdr:cNvPr id="22" name="吹き出し: 四角形 21">
          <a:extLst>
            <a:ext uri="{FF2B5EF4-FFF2-40B4-BE49-F238E27FC236}">
              <a16:creationId xmlns:a16="http://schemas.microsoft.com/office/drawing/2014/main" id="{98EC9666-71C6-472F-ADAD-3F4A5A9D9FED}"/>
            </a:ext>
          </a:extLst>
        </xdr:cNvPr>
        <xdr:cNvSpPr/>
      </xdr:nvSpPr>
      <xdr:spPr>
        <a:xfrm>
          <a:off x="4152898" y="1246714"/>
          <a:ext cx="692151" cy="336550"/>
        </a:xfrm>
        <a:prstGeom prst="wedgeRectCallout">
          <a:avLst>
            <a:gd name="adj1" fmla="val -11956"/>
            <a:gd name="adj2" fmla="val -13629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4</xdr:col>
      <xdr:colOff>178857</xdr:colOff>
      <xdr:row>14</xdr:row>
      <xdr:rowOff>77258</xdr:rowOff>
    </xdr:from>
    <xdr:to>
      <xdr:col>5</xdr:col>
      <xdr:colOff>899583</xdr:colOff>
      <xdr:row>21</xdr:row>
      <xdr:rowOff>7408</xdr:rowOff>
    </xdr:to>
    <xdr:sp macro="" textlink="">
      <xdr:nvSpPr>
        <xdr:cNvPr id="23" name="吹き出し: 四角形 22">
          <a:extLst>
            <a:ext uri="{FF2B5EF4-FFF2-40B4-BE49-F238E27FC236}">
              <a16:creationId xmlns:a16="http://schemas.microsoft.com/office/drawing/2014/main" id="{695F55C8-134E-4CC6-B146-B75D9881410C}"/>
            </a:ext>
          </a:extLst>
        </xdr:cNvPr>
        <xdr:cNvSpPr/>
      </xdr:nvSpPr>
      <xdr:spPr>
        <a:xfrm>
          <a:off x="2771774" y="3919008"/>
          <a:ext cx="1831976" cy="819150"/>
        </a:xfrm>
        <a:prstGeom prst="wedgeRectCallout">
          <a:avLst>
            <a:gd name="adj1" fmla="val -62976"/>
            <a:gd name="adj2" fmla="val -1612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対象物品等および１台当たりの</a:t>
          </a:r>
          <a:endParaRPr kumimoji="1" lang="en-US" altLang="ja-JP" sz="900">
            <a:solidFill>
              <a:sysClr val="windowText" lastClr="000000"/>
            </a:solidFill>
          </a:endParaRPr>
        </a:p>
        <a:p>
          <a:pPr algn="l"/>
          <a:r>
            <a:rPr kumimoji="1" lang="ja-JP" altLang="en-US" sz="900">
              <a:solidFill>
                <a:sysClr val="windowText" lastClr="000000"/>
              </a:solidFill>
            </a:rPr>
            <a:t>金額を入力。</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物品名は、機種名等が</a:t>
          </a:r>
          <a:endParaRPr kumimoji="1" lang="en-US" altLang="ja-JP" sz="900">
            <a:solidFill>
              <a:sysClr val="windowText" lastClr="000000"/>
            </a:solidFill>
          </a:endParaRPr>
        </a:p>
        <a:p>
          <a:pPr algn="l"/>
          <a:r>
            <a:rPr kumimoji="1" lang="ja-JP" altLang="en-US" sz="900">
              <a:solidFill>
                <a:sysClr val="windowText" lastClr="000000"/>
              </a:solidFill>
            </a:rPr>
            <a:t>　わかるように入力してください。</a:t>
          </a:r>
        </a:p>
      </xdr:txBody>
    </xdr:sp>
    <xdr:clientData/>
  </xdr:twoCellAnchor>
  <xdr:twoCellAnchor>
    <xdr:from>
      <xdr:col>11</xdr:col>
      <xdr:colOff>42331</xdr:colOff>
      <xdr:row>53</xdr:row>
      <xdr:rowOff>88899</xdr:rowOff>
    </xdr:from>
    <xdr:to>
      <xdr:col>14</xdr:col>
      <xdr:colOff>179916</xdr:colOff>
      <xdr:row>103</xdr:row>
      <xdr:rowOff>78315</xdr:rowOff>
    </xdr:to>
    <xdr:sp macro="" textlink="">
      <xdr:nvSpPr>
        <xdr:cNvPr id="24" name="吹き出し: 四角形 23">
          <a:extLst>
            <a:ext uri="{FF2B5EF4-FFF2-40B4-BE49-F238E27FC236}">
              <a16:creationId xmlns:a16="http://schemas.microsoft.com/office/drawing/2014/main" id="{73E62430-EE2F-4C44-9F52-ADDA17513044}"/>
            </a:ext>
          </a:extLst>
        </xdr:cNvPr>
        <xdr:cNvSpPr/>
      </xdr:nvSpPr>
      <xdr:spPr>
        <a:xfrm>
          <a:off x="7598831" y="9063566"/>
          <a:ext cx="1026585" cy="592666"/>
        </a:xfrm>
        <a:prstGeom prst="wedgeRectCallout">
          <a:avLst>
            <a:gd name="adj1" fmla="val 11012"/>
            <a:gd name="adj2" fmla="val -10534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総括表へ転記。</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申請額は</a:t>
          </a:r>
          <a:endParaRPr kumimoji="1" lang="en-US" altLang="ja-JP" sz="900">
            <a:solidFill>
              <a:sysClr val="windowText" lastClr="000000"/>
            </a:solidFill>
          </a:endParaRPr>
        </a:p>
        <a:p>
          <a:pPr algn="l"/>
          <a:r>
            <a:rPr kumimoji="1" lang="en-US" altLang="ja-JP" sz="900">
              <a:solidFill>
                <a:srgbClr val="FFFF00"/>
              </a:solidFill>
            </a:rPr>
            <a:t>※</a:t>
          </a:r>
          <a:r>
            <a:rPr kumimoji="1" lang="ja-JP" altLang="en-US" sz="900">
              <a:solidFill>
                <a:sysClr val="windowText" lastClr="000000"/>
              </a:solidFill>
            </a:rPr>
            <a:t>千円未満切捨</a:t>
          </a:r>
        </a:p>
      </xdr:txBody>
    </xdr:sp>
    <xdr:clientData/>
  </xdr:twoCellAnchor>
  <xdr:twoCellAnchor>
    <xdr:from>
      <xdr:col>7</xdr:col>
      <xdr:colOff>952500</xdr:colOff>
      <xdr:row>5</xdr:row>
      <xdr:rowOff>137584</xdr:rowOff>
    </xdr:from>
    <xdr:to>
      <xdr:col>13</xdr:col>
      <xdr:colOff>179916</xdr:colOff>
      <xdr:row>6</xdr:row>
      <xdr:rowOff>93134</xdr:rowOff>
    </xdr:to>
    <xdr:sp macro="" textlink="">
      <xdr:nvSpPr>
        <xdr:cNvPr id="25" name="吹き出し: 四角形 24">
          <a:extLst>
            <a:ext uri="{FF2B5EF4-FFF2-40B4-BE49-F238E27FC236}">
              <a16:creationId xmlns:a16="http://schemas.microsoft.com/office/drawing/2014/main" id="{A5C1DE66-805C-48E0-BE2C-7A3E9A0280E1}"/>
            </a:ext>
          </a:extLst>
        </xdr:cNvPr>
        <xdr:cNvSpPr/>
      </xdr:nvSpPr>
      <xdr:spPr>
        <a:xfrm>
          <a:off x="6508750" y="1270001"/>
          <a:ext cx="1820333" cy="294216"/>
        </a:xfrm>
        <a:prstGeom prst="wedgeRectCallout">
          <a:avLst>
            <a:gd name="adj1" fmla="val -27684"/>
            <a:gd name="adj2" fmla="val -10019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学校名、学校番号（</a:t>
          </a:r>
          <a:r>
            <a:rPr kumimoji="1" lang="en-US" altLang="ja-JP" sz="900">
              <a:solidFill>
                <a:sysClr val="windowText" lastClr="000000"/>
              </a:solidFill>
            </a:rPr>
            <a:t>7</a:t>
          </a:r>
          <a:r>
            <a:rPr kumimoji="1" lang="ja-JP" altLang="en-US" sz="900">
              <a:solidFill>
                <a:sysClr val="windowText" lastClr="000000"/>
              </a:solidFill>
            </a:rPr>
            <a:t>桁）を入力。</a:t>
          </a:r>
        </a:p>
      </xdr:txBody>
    </xdr:sp>
    <xdr:clientData/>
  </xdr:twoCellAnchor>
  <xdr:twoCellAnchor>
    <xdr:from>
      <xdr:col>0</xdr:col>
      <xdr:colOff>158749</xdr:colOff>
      <xdr:row>7</xdr:row>
      <xdr:rowOff>603249</xdr:rowOff>
    </xdr:from>
    <xdr:to>
      <xdr:col>4</xdr:col>
      <xdr:colOff>31749</xdr:colOff>
      <xdr:row>9</xdr:row>
      <xdr:rowOff>52916</xdr:rowOff>
    </xdr:to>
    <xdr:sp macro="" textlink="">
      <xdr:nvSpPr>
        <xdr:cNvPr id="26" name="四角形: 角を丸くする 25">
          <a:extLst>
            <a:ext uri="{FF2B5EF4-FFF2-40B4-BE49-F238E27FC236}">
              <a16:creationId xmlns:a16="http://schemas.microsoft.com/office/drawing/2014/main" id="{09419EA6-DFF0-4B2A-9E34-BE8103D77714}"/>
            </a:ext>
          </a:extLst>
        </xdr:cNvPr>
        <xdr:cNvSpPr/>
      </xdr:nvSpPr>
      <xdr:spPr>
        <a:xfrm>
          <a:off x="158749" y="2222499"/>
          <a:ext cx="2465917" cy="338667"/>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264583</xdr:colOff>
      <xdr:row>7</xdr:row>
      <xdr:rowOff>148166</xdr:rowOff>
    </xdr:from>
    <xdr:to>
      <xdr:col>3</xdr:col>
      <xdr:colOff>486833</xdr:colOff>
      <xdr:row>7</xdr:row>
      <xdr:rowOff>442382</xdr:rowOff>
    </xdr:to>
    <xdr:sp macro="" textlink="">
      <xdr:nvSpPr>
        <xdr:cNvPr id="27" name="吹き出し: 四角形 26">
          <a:extLst>
            <a:ext uri="{FF2B5EF4-FFF2-40B4-BE49-F238E27FC236}">
              <a16:creationId xmlns:a16="http://schemas.microsoft.com/office/drawing/2014/main" id="{7DC7788A-19FF-4584-B2E0-5E22F0765641}"/>
            </a:ext>
          </a:extLst>
        </xdr:cNvPr>
        <xdr:cNvSpPr/>
      </xdr:nvSpPr>
      <xdr:spPr>
        <a:xfrm>
          <a:off x="465666" y="1767416"/>
          <a:ext cx="1608667" cy="294216"/>
        </a:xfrm>
        <a:prstGeom prst="wedgeRectCallout">
          <a:avLst>
            <a:gd name="adj1" fmla="val -23614"/>
            <a:gd name="adj2" fmla="val 11203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該当する申請に○を入力。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466725</xdr:colOff>
      <xdr:row>1</xdr:row>
      <xdr:rowOff>133350</xdr:rowOff>
    </xdr:from>
    <xdr:to>
      <xdr:col>7</xdr:col>
      <xdr:colOff>123825</xdr:colOff>
      <xdr:row>4</xdr:row>
      <xdr:rowOff>104775</xdr:rowOff>
    </xdr:to>
    <xdr:sp macro="" textlink="">
      <xdr:nvSpPr>
        <xdr:cNvPr id="2" name="Oval 12">
          <a:extLst>
            <a:ext uri="{FF2B5EF4-FFF2-40B4-BE49-F238E27FC236}">
              <a16:creationId xmlns:a16="http://schemas.microsoft.com/office/drawing/2014/main" id="{00000000-0008-0000-0500-000002000000}"/>
            </a:ext>
          </a:extLst>
        </xdr:cNvPr>
        <xdr:cNvSpPr>
          <a:spLocks noChangeArrowheads="1"/>
        </xdr:cNvSpPr>
      </xdr:nvSpPr>
      <xdr:spPr bwMode="auto">
        <a:xfrm>
          <a:off x="4219575" y="36195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3</xdr:col>
      <xdr:colOff>50799</xdr:colOff>
      <xdr:row>14</xdr:row>
      <xdr:rowOff>13757</xdr:rowOff>
    </xdr:from>
    <xdr:to>
      <xdr:col>5</xdr:col>
      <xdr:colOff>52916</xdr:colOff>
      <xdr:row>19</xdr:row>
      <xdr:rowOff>209549</xdr:rowOff>
    </xdr:to>
    <xdr:sp macro="" textlink="">
      <xdr:nvSpPr>
        <xdr:cNvPr id="6" name="四角形: 角を丸くする 5">
          <a:extLst>
            <a:ext uri="{FF2B5EF4-FFF2-40B4-BE49-F238E27FC236}">
              <a16:creationId xmlns:a16="http://schemas.microsoft.com/office/drawing/2014/main" id="{BDFB1B42-166F-47A6-A0DD-652E493849B3}"/>
            </a:ext>
          </a:extLst>
        </xdr:cNvPr>
        <xdr:cNvSpPr/>
      </xdr:nvSpPr>
      <xdr:spPr>
        <a:xfrm>
          <a:off x="1437216" y="3855507"/>
          <a:ext cx="1504950" cy="1412875"/>
        </a:xfrm>
        <a:prstGeom prst="roundRect">
          <a:avLst>
            <a:gd name="adj" fmla="val 6130"/>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11641</xdr:colOff>
      <xdr:row>13</xdr:row>
      <xdr:rowOff>239183</xdr:rowOff>
    </xdr:from>
    <xdr:to>
      <xdr:col>2</xdr:col>
      <xdr:colOff>899583</xdr:colOff>
      <xdr:row>19</xdr:row>
      <xdr:rowOff>220133</xdr:rowOff>
    </xdr:to>
    <xdr:sp macro="" textlink="">
      <xdr:nvSpPr>
        <xdr:cNvPr id="7" name="四角形: 角を丸くする 6">
          <a:extLst>
            <a:ext uri="{FF2B5EF4-FFF2-40B4-BE49-F238E27FC236}">
              <a16:creationId xmlns:a16="http://schemas.microsoft.com/office/drawing/2014/main" id="{7954F761-DEF3-4E7B-8BDE-093803B208A6}"/>
            </a:ext>
          </a:extLst>
        </xdr:cNvPr>
        <xdr:cNvSpPr/>
      </xdr:nvSpPr>
      <xdr:spPr>
        <a:xfrm>
          <a:off x="487891" y="3837516"/>
          <a:ext cx="887942" cy="144145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285752</xdr:colOff>
      <xdr:row>19</xdr:row>
      <xdr:rowOff>232834</xdr:rowOff>
    </xdr:from>
    <xdr:to>
      <xdr:col>15</xdr:col>
      <xdr:colOff>288924</xdr:colOff>
      <xdr:row>21</xdr:row>
      <xdr:rowOff>3175</xdr:rowOff>
    </xdr:to>
    <xdr:sp macro="" textlink="">
      <xdr:nvSpPr>
        <xdr:cNvPr id="8" name="四角形: 角を丸くする 7">
          <a:extLst>
            <a:ext uri="{FF2B5EF4-FFF2-40B4-BE49-F238E27FC236}">
              <a16:creationId xmlns:a16="http://schemas.microsoft.com/office/drawing/2014/main" id="{7669B14E-890B-4225-9CBC-563033A1B794}"/>
            </a:ext>
          </a:extLst>
        </xdr:cNvPr>
        <xdr:cNvSpPr/>
      </xdr:nvSpPr>
      <xdr:spPr>
        <a:xfrm>
          <a:off x="7662335" y="5291667"/>
          <a:ext cx="1188506" cy="521758"/>
        </a:xfrm>
        <a:prstGeom prst="roundRect">
          <a:avLst>
            <a:gd name="adj" fmla="val 9126"/>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275165</xdr:colOff>
      <xdr:row>23</xdr:row>
      <xdr:rowOff>25398</xdr:rowOff>
    </xdr:from>
    <xdr:to>
      <xdr:col>5</xdr:col>
      <xdr:colOff>878417</xdr:colOff>
      <xdr:row>26</xdr:row>
      <xdr:rowOff>211665</xdr:rowOff>
    </xdr:to>
    <xdr:sp macro="" textlink="">
      <xdr:nvSpPr>
        <xdr:cNvPr id="9" name="四角形: 角を丸くする 8">
          <a:extLst>
            <a:ext uri="{FF2B5EF4-FFF2-40B4-BE49-F238E27FC236}">
              <a16:creationId xmlns:a16="http://schemas.microsoft.com/office/drawing/2014/main" id="{67ABE10D-F84D-422A-B98D-7C937E887131}"/>
            </a:ext>
          </a:extLst>
        </xdr:cNvPr>
        <xdr:cNvSpPr/>
      </xdr:nvSpPr>
      <xdr:spPr>
        <a:xfrm>
          <a:off x="476248" y="6333065"/>
          <a:ext cx="3291419" cy="884767"/>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32807</xdr:colOff>
      <xdr:row>28</xdr:row>
      <xdr:rowOff>0</xdr:rowOff>
    </xdr:from>
    <xdr:to>
      <xdr:col>5</xdr:col>
      <xdr:colOff>889000</xdr:colOff>
      <xdr:row>31</xdr:row>
      <xdr:rowOff>201084</xdr:rowOff>
    </xdr:to>
    <xdr:sp macro="" textlink="">
      <xdr:nvSpPr>
        <xdr:cNvPr id="10" name="四角形: 角を丸くする 9">
          <a:extLst>
            <a:ext uri="{FF2B5EF4-FFF2-40B4-BE49-F238E27FC236}">
              <a16:creationId xmlns:a16="http://schemas.microsoft.com/office/drawing/2014/main" id="{E8D77095-01C9-409E-91E4-182321143CFD}"/>
            </a:ext>
          </a:extLst>
        </xdr:cNvPr>
        <xdr:cNvSpPr/>
      </xdr:nvSpPr>
      <xdr:spPr>
        <a:xfrm>
          <a:off x="509057" y="7471833"/>
          <a:ext cx="3269193" cy="899584"/>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21165</xdr:colOff>
      <xdr:row>33</xdr:row>
      <xdr:rowOff>34925</xdr:rowOff>
    </xdr:from>
    <xdr:to>
      <xdr:col>5</xdr:col>
      <xdr:colOff>889000</xdr:colOff>
      <xdr:row>36</xdr:row>
      <xdr:rowOff>211667</xdr:rowOff>
    </xdr:to>
    <xdr:sp macro="" textlink="">
      <xdr:nvSpPr>
        <xdr:cNvPr id="11" name="四角形: 角を丸くする 10">
          <a:extLst>
            <a:ext uri="{FF2B5EF4-FFF2-40B4-BE49-F238E27FC236}">
              <a16:creationId xmlns:a16="http://schemas.microsoft.com/office/drawing/2014/main" id="{19920291-8D1B-456B-AC53-462242EA69E2}"/>
            </a:ext>
          </a:extLst>
        </xdr:cNvPr>
        <xdr:cNvSpPr/>
      </xdr:nvSpPr>
      <xdr:spPr>
        <a:xfrm>
          <a:off x="497415" y="8670925"/>
          <a:ext cx="3280835" cy="875242"/>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25400</xdr:colOff>
      <xdr:row>23</xdr:row>
      <xdr:rowOff>33865</xdr:rowOff>
    </xdr:from>
    <xdr:to>
      <xdr:col>11</xdr:col>
      <xdr:colOff>264584</xdr:colOff>
      <xdr:row>26</xdr:row>
      <xdr:rowOff>201082</xdr:rowOff>
    </xdr:to>
    <xdr:sp macro="" textlink="">
      <xdr:nvSpPr>
        <xdr:cNvPr id="12" name="四角形: 角を丸くする 11">
          <a:extLst>
            <a:ext uri="{FF2B5EF4-FFF2-40B4-BE49-F238E27FC236}">
              <a16:creationId xmlns:a16="http://schemas.microsoft.com/office/drawing/2014/main" id="{DFD73409-4A12-45EA-A4AE-73627A335DBF}"/>
            </a:ext>
          </a:extLst>
        </xdr:cNvPr>
        <xdr:cNvSpPr/>
      </xdr:nvSpPr>
      <xdr:spPr>
        <a:xfrm>
          <a:off x="4734983" y="6341532"/>
          <a:ext cx="2906184" cy="865717"/>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13758</xdr:colOff>
      <xdr:row>28</xdr:row>
      <xdr:rowOff>33866</xdr:rowOff>
    </xdr:from>
    <xdr:to>
      <xdr:col>11</xdr:col>
      <xdr:colOff>275168</xdr:colOff>
      <xdr:row>31</xdr:row>
      <xdr:rowOff>201083</xdr:rowOff>
    </xdr:to>
    <xdr:sp macro="" textlink="">
      <xdr:nvSpPr>
        <xdr:cNvPr id="13" name="四角形: 角を丸くする 12">
          <a:extLst>
            <a:ext uri="{FF2B5EF4-FFF2-40B4-BE49-F238E27FC236}">
              <a16:creationId xmlns:a16="http://schemas.microsoft.com/office/drawing/2014/main" id="{52A8FDF0-47DB-4DBA-A7EA-F865CB3A3767}"/>
            </a:ext>
          </a:extLst>
        </xdr:cNvPr>
        <xdr:cNvSpPr/>
      </xdr:nvSpPr>
      <xdr:spPr>
        <a:xfrm>
          <a:off x="4723341" y="7505699"/>
          <a:ext cx="2928410" cy="865717"/>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13758</xdr:colOff>
      <xdr:row>33</xdr:row>
      <xdr:rowOff>33865</xdr:rowOff>
    </xdr:from>
    <xdr:to>
      <xdr:col>11</xdr:col>
      <xdr:colOff>275168</xdr:colOff>
      <xdr:row>36</xdr:row>
      <xdr:rowOff>201082</xdr:rowOff>
    </xdr:to>
    <xdr:sp macro="" textlink="">
      <xdr:nvSpPr>
        <xdr:cNvPr id="14" name="四角形: 角を丸くする 13">
          <a:extLst>
            <a:ext uri="{FF2B5EF4-FFF2-40B4-BE49-F238E27FC236}">
              <a16:creationId xmlns:a16="http://schemas.microsoft.com/office/drawing/2014/main" id="{869A9EC0-4C7B-4354-A606-85776B806169}"/>
            </a:ext>
          </a:extLst>
        </xdr:cNvPr>
        <xdr:cNvSpPr/>
      </xdr:nvSpPr>
      <xdr:spPr>
        <a:xfrm>
          <a:off x="4723341" y="8669865"/>
          <a:ext cx="2928410" cy="865717"/>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99482</xdr:colOff>
      <xdr:row>10</xdr:row>
      <xdr:rowOff>34925</xdr:rowOff>
    </xdr:from>
    <xdr:to>
      <xdr:col>2</xdr:col>
      <xdr:colOff>886882</xdr:colOff>
      <xdr:row>12</xdr:row>
      <xdr:rowOff>105834</xdr:rowOff>
    </xdr:to>
    <xdr:sp macro="" textlink="">
      <xdr:nvSpPr>
        <xdr:cNvPr id="15" name="吹き出し: 四角形 14">
          <a:extLst>
            <a:ext uri="{FF2B5EF4-FFF2-40B4-BE49-F238E27FC236}">
              <a16:creationId xmlns:a16="http://schemas.microsoft.com/office/drawing/2014/main" id="{C2784766-7365-4595-A6AF-4F5244B46D5A}"/>
            </a:ext>
          </a:extLst>
        </xdr:cNvPr>
        <xdr:cNvSpPr/>
      </xdr:nvSpPr>
      <xdr:spPr>
        <a:xfrm>
          <a:off x="99482" y="2786592"/>
          <a:ext cx="1263650" cy="600075"/>
        </a:xfrm>
        <a:prstGeom prst="wedgeRectCallout">
          <a:avLst>
            <a:gd name="adj1" fmla="val -29791"/>
            <a:gd name="adj2" fmla="val 8534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セット単位で入力。</a:t>
          </a:r>
          <a:endParaRPr kumimoji="1" lang="en-US" altLang="ja-JP" sz="900">
            <a:solidFill>
              <a:sysClr val="windowText" lastClr="000000"/>
            </a:solidFill>
          </a:endParaRPr>
        </a:p>
        <a:p>
          <a:pPr algn="l"/>
          <a:r>
            <a:rPr kumimoji="1" lang="ja-JP" altLang="en-US" sz="900">
              <a:solidFill>
                <a:sysClr val="windowText" lastClr="000000"/>
              </a:solidFill>
            </a:rPr>
            <a:t>欄が足りない場合は追加してください。</a:t>
          </a:r>
        </a:p>
      </xdr:txBody>
    </xdr:sp>
    <xdr:clientData/>
  </xdr:twoCellAnchor>
  <xdr:twoCellAnchor>
    <xdr:from>
      <xdr:col>0</xdr:col>
      <xdr:colOff>28574</xdr:colOff>
      <xdr:row>20</xdr:row>
      <xdr:rowOff>56092</xdr:rowOff>
    </xdr:from>
    <xdr:to>
      <xdr:col>3</xdr:col>
      <xdr:colOff>35983</xdr:colOff>
      <xdr:row>22</xdr:row>
      <xdr:rowOff>45508</xdr:rowOff>
    </xdr:to>
    <xdr:sp macro="" textlink="">
      <xdr:nvSpPr>
        <xdr:cNvPr id="16" name="吹き出し: 四角形 15">
          <a:extLst>
            <a:ext uri="{FF2B5EF4-FFF2-40B4-BE49-F238E27FC236}">
              <a16:creationId xmlns:a16="http://schemas.microsoft.com/office/drawing/2014/main" id="{27DD82B4-906B-433B-8626-12291D9D1256}"/>
            </a:ext>
          </a:extLst>
        </xdr:cNvPr>
        <xdr:cNvSpPr/>
      </xdr:nvSpPr>
      <xdr:spPr>
        <a:xfrm>
          <a:off x="28574" y="5358342"/>
          <a:ext cx="1393826" cy="761999"/>
        </a:xfrm>
        <a:prstGeom prst="wedgeRectCallout">
          <a:avLst>
            <a:gd name="adj1" fmla="val 24235"/>
            <a:gd name="adj2" fmla="val -60741"/>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対象となる経費のリース料総額を入力。</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対象外経費は除いて</a:t>
          </a:r>
          <a:endParaRPr kumimoji="1" lang="en-US" altLang="ja-JP" sz="900">
            <a:solidFill>
              <a:sysClr val="windowText" lastClr="000000"/>
            </a:solidFill>
          </a:endParaRPr>
        </a:p>
        <a:p>
          <a:pPr algn="l"/>
          <a:r>
            <a:rPr kumimoji="1" lang="ja-JP" altLang="en-US" sz="900">
              <a:solidFill>
                <a:sysClr val="windowText" lastClr="000000"/>
              </a:solidFill>
            </a:rPr>
            <a:t>　ください。</a:t>
          </a:r>
        </a:p>
      </xdr:txBody>
    </xdr:sp>
    <xdr:clientData/>
  </xdr:twoCellAnchor>
  <xdr:twoCellAnchor>
    <xdr:from>
      <xdr:col>4</xdr:col>
      <xdr:colOff>559857</xdr:colOff>
      <xdr:row>20</xdr:row>
      <xdr:rowOff>75141</xdr:rowOff>
    </xdr:from>
    <xdr:to>
      <xdr:col>6</xdr:col>
      <xdr:colOff>514348</xdr:colOff>
      <xdr:row>22</xdr:row>
      <xdr:rowOff>45509</xdr:rowOff>
    </xdr:to>
    <xdr:sp macro="" textlink="">
      <xdr:nvSpPr>
        <xdr:cNvPr id="17" name="吹き出し: 四角形 16">
          <a:extLst>
            <a:ext uri="{FF2B5EF4-FFF2-40B4-BE49-F238E27FC236}">
              <a16:creationId xmlns:a16="http://schemas.microsoft.com/office/drawing/2014/main" id="{220EE64B-F759-4FD4-A1AE-212CED65524D}"/>
            </a:ext>
          </a:extLst>
        </xdr:cNvPr>
        <xdr:cNvSpPr/>
      </xdr:nvSpPr>
      <xdr:spPr>
        <a:xfrm>
          <a:off x="2856440" y="5377391"/>
          <a:ext cx="1457325" cy="742951"/>
        </a:xfrm>
        <a:prstGeom prst="wedgeRectCallout">
          <a:avLst>
            <a:gd name="adj1" fmla="val -41870"/>
            <a:gd name="adj2" fmla="val -7283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対象となる経費のリース料のうち、本年度支払分の金額及び台数を入力。</a:t>
          </a:r>
          <a:endParaRPr kumimoji="1" lang="en-US" altLang="ja-JP" sz="900">
            <a:solidFill>
              <a:sysClr val="windowText" lastClr="000000"/>
            </a:solidFill>
          </a:endParaRPr>
        </a:p>
      </xdr:txBody>
    </xdr:sp>
    <xdr:clientData/>
  </xdr:twoCellAnchor>
  <xdr:twoCellAnchor>
    <xdr:from>
      <xdr:col>2</xdr:col>
      <xdr:colOff>487890</xdr:colOff>
      <xdr:row>37</xdr:row>
      <xdr:rowOff>85724</xdr:rowOff>
    </xdr:from>
    <xdr:to>
      <xdr:col>5</xdr:col>
      <xdr:colOff>423333</xdr:colOff>
      <xdr:row>39</xdr:row>
      <xdr:rowOff>52916</xdr:rowOff>
    </xdr:to>
    <xdr:sp macro="" textlink="">
      <xdr:nvSpPr>
        <xdr:cNvPr id="18" name="吹き出し: 四角形 17">
          <a:extLst>
            <a:ext uri="{FF2B5EF4-FFF2-40B4-BE49-F238E27FC236}">
              <a16:creationId xmlns:a16="http://schemas.microsoft.com/office/drawing/2014/main" id="{4F5892B9-E6A6-4983-AC26-377861AAC195}"/>
            </a:ext>
          </a:extLst>
        </xdr:cNvPr>
        <xdr:cNvSpPr/>
      </xdr:nvSpPr>
      <xdr:spPr>
        <a:xfrm>
          <a:off x="964140" y="9653057"/>
          <a:ext cx="2348443" cy="612776"/>
        </a:xfrm>
        <a:prstGeom prst="wedgeRectCallout">
          <a:avLst>
            <a:gd name="adj1" fmla="val 19625"/>
            <a:gd name="adj2" fmla="val -68999"/>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リースする物品について、セット別に入力。</a:t>
          </a:r>
          <a:endParaRPr kumimoji="1" lang="en-US" altLang="ja-JP" sz="9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物品名は、機種名等がわかるように入力</a:t>
          </a:r>
          <a:endParaRPr kumimoji="1" lang="en-US" altLang="ja-JP" sz="9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してください。</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twoCellAnchor>
    <xdr:from>
      <xdr:col>7</xdr:col>
      <xdr:colOff>556682</xdr:colOff>
      <xdr:row>37</xdr:row>
      <xdr:rowOff>106892</xdr:rowOff>
    </xdr:from>
    <xdr:to>
      <xdr:col>9</xdr:col>
      <xdr:colOff>250824</xdr:colOff>
      <xdr:row>38</xdr:row>
      <xdr:rowOff>285750</xdr:rowOff>
    </xdr:to>
    <xdr:sp macro="" textlink="">
      <xdr:nvSpPr>
        <xdr:cNvPr id="19" name="吹き出し: 四角形 18">
          <a:extLst>
            <a:ext uri="{FF2B5EF4-FFF2-40B4-BE49-F238E27FC236}">
              <a16:creationId xmlns:a16="http://schemas.microsoft.com/office/drawing/2014/main" id="{5E4CE8FB-A800-40B2-AC00-4CE9F70C6F0B}"/>
            </a:ext>
          </a:extLst>
        </xdr:cNvPr>
        <xdr:cNvSpPr/>
      </xdr:nvSpPr>
      <xdr:spPr>
        <a:xfrm>
          <a:off x="5266265" y="9674225"/>
          <a:ext cx="1768476" cy="443442"/>
        </a:xfrm>
        <a:prstGeom prst="wedgeRectCallout">
          <a:avLst>
            <a:gd name="adj1" fmla="val 25720"/>
            <a:gd name="adj2" fmla="val -8013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保証料等リース内容に含まれる付加サービスの内容を入力。</a:t>
          </a:r>
        </a:p>
      </xdr:txBody>
    </xdr:sp>
    <xdr:clientData/>
  </xdr:twoCellAnchor>
  <xdr:twoCellAnchor>
    <xdr:from>
      <xdr:col>0</xdr:col>
      <xdr:colOff>0</xdr:colOff>
      <xdr:row>41</xdr:row>
      <xdr:rowOff>429683</xdr:rowOff>
    </xdr:from>
    <xdr:to>
      <xdr:col>1</xdr:col>
      <xdr:colOff>63500</xdr:colOff>
      <xdr:row>52</xdr:row>
      <xdr:rowOff>105833</xdr:rowOff>
    </xdr:to>
    <xdr:sp macro="" textlink="">
      <xdr:nvSpPr>
        <xdr:cNvPr id="20" name="四角形: 角を丸くする 19">
          <a:extLst>
            <a:ext uri="{FF2B5EF4-FFF2-40B4-BE49-F238E27FC236}">
              <a16:creationId xmlns:a16="http://schemas.microsoft.com/office/drawing/2014/main" id="{71018C1F-26CB-4D08-B5D4-A571AD672D92}"/>
            </a:ext>
          </a:extLst>
        </xdr:cNvPr>
        <xdr:cNvSpPr/>
      </xdr:nvSpPr>
      <xdr:spPr>
        <a:xfrm>
          <a:off x="0" y="11013016"/>
          <a:ext cx="264583" cy="2004484"/>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86782</xdr:colOff>
      <xdr:row>39</xdr:row>
      <xdr:rowOff>275165</xdr:rowOff>
    </xdr:from>
    <xdr:to>
      <xdr:col>3</xdr:col>
      <xdr:colOff>657223</xdr:colOff>
      <xdr:row>41</xdr:row>
      <xdr:rowOff>251882</xdr:rowOff>
    </xdr:to>
    <xdr:sp macro="" textlink="">
      <xdr:nvSpPr>
        <xdr:cNvPr id="21" name="吹き出し: 四角形 20">
          <a:extLst>
            <a:ext uri="{FF2B5EF4-FFF2-40B4-BE49-F238E27FC236}">
              <a16:creationId xmlns:a16="http://schemas.microsoft.com/office/drawing/2014/main" id="{B2B909B8-29D3-437A-8499-445E243743BC}"/>
            </a:ext>
          </a:extLst>
        </xdr:cNvPr>
        <xdr:cNvSpPr/>
      </xdr:nvSpPr>
      <xdr:spPr>
        <a:xfrm>
          <a:off x="287865" y="10488082"/>
          <a:ext cx="1755775" cy="463550"/>
        </a:xfrm>
        <a:prstGeom prst="wedgeRectCallout">
          <a:avLst>
            <a:gd name="adj1" fmla="val -52747"/>
            <a:gd name="adj2" fmla="val 98860"/>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内容を確認し、該当するボックスにチェックを入力。</a:t>
          </a:r>
        </a:p>
      </xdr:txBody>
    </xdr:sp>
    <xdr:clientData/>
  </xdr:twoCellAnchor>
  <xdr:twoCellAnchor>
    <xdr:from>
      <xdr:col>6</xdr:col>
      <xdr:colOff>26458</xdr:colOff>
      <xdr:row>14</xdr:row>
      <xdr:rowOff>25399</xdr:rowOff>
    </xdr:from>
    <xdr:to>
      <xdr:col>6</xdr:col>
      <xdr:colOff>899584</xdr:colOff>
      <xdr:row>19</xdr:row>
      <xdr:rowOff>211667</xdr:rowOff>
    </xdr:to>
    <xdr:sp macro="" textlink="">
      <xdr:nvSpPr>
        <xdr:cNvPr id="22" name="四角形: 角を丸くする 21">
          <a:extLst>
            <a:ext uri="{FF2B5EF4-FFF2-40B4-BE49-F238E27FC236}">
              <a16:creationId xmlns:a16="http://schemas.microsoft.com/office/drawing/2014/main" id="{2B004248-943E-4F97-B4C0-AF05F67BF491}"/>
            </a:ext>
          </a:extLst>
        </xdr:cNvPr>
        <xdr:cNvSpPr/>
      </xdr:nvSpPr>
      <xdr:spPr>
        <a:xfrm>
          <a:off x="3825875" y="3867149"/>
          <a:ext cx="873126" cy="1403351"/>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1104901</xdr:colOff>
      <xdr:row>1</xdr:row>
      <xdr:rowOff>225425</xdr:rowOff>
    </xdr:from>
    <xdr:to>
      <xdr:col>15</xdr:col>
      <xdr:colOff>266701</xdr:colOff>
      <xdr:row>5</xdr:row>
      <xdr:rowOff>10583</xdr:rowOff>
    </xdr:to>
    <xdr:sp macro="" textlink="">
      <xdr:nvSpPr>
        <xdr:cNvPr id="23" name="四角形: 角を丸くする 22">
          <a:extLst>
            <a:ext uri="{FF2B5EF4-FFF2-40B4-BE49-F238E27FC236}">
              <a16:creationId xmlns:a16="http://schemas.microsoft.com/office/drawing/2014/main" id="{C7F44D10-E2A1-4AA1-A375-6203A148F8F1}"/>
            </a:ext>
          </a:extLst>
        </xdr:cNvPr>
        <xdr:cNvSpPr/>
      </xdr:nvSpPr>
      <xdr:spPr>
        <a:xfrm>
          <a:off x="6777568" y="458258"/>
          <a:ext cx="2051050" cy="684742"/>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142874</xdr:colOff>
      <xdr:row>5</xdr:row>
      <xdr:rowOff>248707</xdr:rowOff>
    </xdr:from>
    <xdr:to>
      <xdr:col>15</xdr:col>
      <xdr:colOff>148165</xdr:colOff>
      <xdr:row>7</xdr:row>
      <xdr:rowOff>31750</xdr:rowOff>
    </xdr:to>
    <xdr:sp macro="" textlink="">
      <xdr:nvSpPr>
        <xdr:cNvPr id="24" name="吹き出し: 四角形 23">
          <a:extLst>
            <a:ext uri="{FF2B5EF4-FFF2-40B4-BE49-F238E27FC236}">
              <a16:creationId xmlns:a16="http://schemas.microsoft.com/office/drawing/2014/main" id="{02CA0706-4876-411D-B044-EBFB744453F4}"/>
            </a:ext>
          </a:extLst>
        </xdr:cNvPr>
        <xdr:cNvSpPr/>
      </xdr:nvSpPr>
      <xdr:spPr>
        <a:xfrm>
          <a:off x="6926791" y="1381124"/>
          <a:ext cx="1783291" cy="269876"/>
        </a:xfrm>
        <a:prstGeom prst="wedgeRectCallout">
          <a:avLst>
            <a:gd name="adj1" fmla="val -24285"/>
            <a:gd name="adj2" fmla="val -148419"/>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学校名、学校番号（</a:t>
          </a:r>
          <a:r>
            <a:rPr kumimoji="1" lang="en-US" altLang="ja-JP" sz="900">
              <a:solidFill>
                <a:sysClr val="windowText" lastClr="000000"/>
              </a:solidFill>
            </a:rPr>
            <a:t>7</a:t>
          </a:r>
          <a:r>
            <a:rPr kumimoji="1" lang="ja-JP" altLang="en-US" sz="900">
              <a:solidFill>
                <a:sysClr val="windowText" lastClr="000000"/>
              </a:solidFill>
            </a:rPr>
            <a:t>桁）を入力。</a:t>
          </a:r>
        </a:p>
      </xdr:txBody>
    </xdr:sp>
    <xdr:clientData/>
  </xdr:twoCellAnchor>
  <xdr:twoCellAnchor>
    <xdr:from>
      <xdr:col>6</xdr:col>
      <xdr:colOff>387352</xdr:colOff>
      <xdr:row>1</xdr:row>
      <xdr:rowOff>63498</xdr:rowOff>
    </xdr:from>
    <xdr:to>
      <xdr:col>7</xdr:col>
      <xdr:colOff>213061</xdr:colOff>
      <xdr:row>4</xdr:row>
      <xdr:rowOff>203531</xdr:rowOff>
    </xdr:to>
    <xdr:sp macro="" textlink="">
      <xdr:nvSpPr>
        <xdr:cNvPr id="25" name="楕円 24">
          <a:extLst>
            <a:ext uri="{FF2B5EF4-FFF2-40B4-BE49-F238E27FC236}">
              <a16:creationId xmlns:a16="http://schemas.microsoft.com/office/drawing/2014/main" id="{D9524BAA-463B-405D-BBBC-FBFDFB859D84}"/>
            </a:ext>
          </a:extLst>
        </xdr:cNvPr>
        <xdr:cNvSpPr/>
      </xdr:nvSpPr>
      <xdr:spPr>
        <a:xfrm>
          <a:off x="4186769" y="296331"/>
          <a:ext cx="735875" cy="7327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463552</xdr:colOff>
      <xdr:row>5</xdr:row>
      <xdr:rowOff>103714</xdr:rowOff>
    </xdr:from>
    <xdr:to>
      <xdr:col>7</xdr:col>
      <xdr:colOff>264587</xdr:colOff>
      <xdr:row>6</xdr:row>
      <xdr:rowOff>101598</xdr:rowOff>
    </xdr:to>
    <xdr:sp macro="" textlink="">
      <xdr:nvSpPr>
        <xdr:cNvPr id="26" name="吹き出し: 四角形 25">
          <a:extLst>
            <a:ext uri="{FF2B5EF4-FFF2-40B4-BE49-F238E27FC236}">
              <a16:creationId xmlns:a16="http://schemas.microsoft.com/office/drawing/2014/main" id="{5E8483CC-BFC9-4F0D-8873-E6A614C15A7A}"/>
            </a:ext>
          </a:extLst>
        </xdr:cNvPr>
        <xdr:cNvSpPr/>
      </xdr:nvSpPr>
      <xdr:spPr>
        <a:xfrm>
          <a:off x="4262969" y="1236131"/>
          <a:ext cx="711201" cy="336550"/>
        </a:xfrm>
        <a:prstGeom prst="wedgeRectCallout">
          <a:avLst>
            <a:gd name="adj1" fmla="val -11956"/>
            <a:gd name="adj2" fmla="val -13629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6</xdr:col>
      <xdr:colOff>614890</xdr:colOff>
      <xdr:row>20</xdr:row>
      <xdr:rowOff>84668</xdr:rowOff>
    </xdr:from>
    <xdr:to>
      <xdr:col>8</xdr:col>
      <xdr:colOff>148165</xdr:colOff>
      <xdr:row>21</xdr:row>
      <xdr:rowOff>246593</xdr:rowOff>
    </xdr:to>
    <xdr:sp macro="" textlink="">
      <xdr:nvSpPr>
        <xdr:cNvPr id="27" name="吹き出し: 四角形 26">
          <a:extLst>
            <a:ext uri="{FF2B5EF4-FFF2-40B4-BE49-F238E27FC236}">
              <a16:creationId xmlns:a16="http://schemas.microsoft.com/office/drawing/2014/main" id="{ADE12FE7-9BD1-4BF4-9611-43405303D120}"/>
            </a:ext>
          </a:extLst>
        </xdr:cNvPr>
        <xdr:cNvSpPr/>
      </xdr:nvSpPr>
      <xdr:spPr>
        <a:xfrm>
          <a:off x="4414307" y="5386918"/>
          <a:ext cx="1406525" cy="669925"/>
        </a:xfrm>
        <a:prstGeom prst="wedgeRectCallout">
          <a:avLst>
            <a:gd name="adj1" fmla="val -30946"/>
            <a:gd name="adj2" fmla="val -70841"/>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セット金額が</a:t>
          </a:r>
          <a:r>
            <a:rPr kumimoji="1" lang="en-US" altLang="ja-JP" sz="900">
              <a:solidFill>
                <a:sysClr val="windowText" lastClr="000000"/>
              </a:solidFill>
            </a:rPr>
            <a:t>3</a:t>
          </a:r>
          <a:r>
            <a:rPr kumimoji="1" lang="ja-JP" altLang="en-US" sz="900">
              <a:solidFill>
                <a:sysClr val="windowText" lastClr="000000"/>
              </a:solidFill>
            </a:rPr>
            <a:t>万円以下の場合、対象外と表示されます。</a:t>
          </a:r>
        </a:p>
      </xdr:txBody>
    </xdr:sp>
    <xdr:clientData/>
  </xdr:twoCellAnchor>
  <xdr:twoCellAnchor>
    <xdr:from>
      <xdr:col>12</xdr:col>
      <xdr:colOff>127001</xdr:colOff>
      <xdr:row>21</xdr:row>
      <xdr:rowOff>257175</xdr:rowOff>
    </xdr:from>
    <xdr:to>
      <xdr:col>15</xdr:col>
      <xdr:colOff>262467</xdr:colOff>
      <xdr:row>24</xdr:row>
      <xdr:rowOff>201083</xdr:rowOff>
    </xdr:to>
    <xdr:sp macro="" textlink="">
      <xdr:nvSpPr>
        <xdr:cNvPr id="28" name="吹き出し: 四角形 27">
          <a:extLst>
            <a:ext uri="{FF2B5EF4-FFF2-40B4-BE49-F238E27FC236}">
              <a16:creationId xmlns:a16="http://schemas.microsoft.com/office/drawing/2014/main" id="{64C34CA7-7F98-4009-A789-755725760811}"/>
            </a:ext>
          </a:extLst>
        </xdr:cNvPr>
        <xdr:cNvSpPr/>
      </xdr:nvSpPr>
      <xdr:spPr>
        <a:xfrm>
          <a:off x="7799918" y="6067425"/>
          <a:ext cx="1024466" cy="674158"/>
        </a:xfrm>
        <a:prstGeom prst="wedgeRectCallout">
          <a:avLst>
            <a:gd name="adj1" fmla="val 12091"/>
            <a:gd name="adj2" fmla="val -9451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総括表へ転記。</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申請額は</a:t>
          </a:r>
          <a:endParaRPr kumimoji="1" lang="en-US" altLang="ja-JP" sz="900">
            <a:solidFill>
              <a:sysClr val="windowText" lastClr="000000"/>
            </a:solidFill>
          </a:endParaRPr>
        </a:p>
        <a:p>
          <a:pPr algn="l"/>
          <a:r>
            <a:rPr kumimoji="1" lang="en-US" altLang="ja-JP" sz="900">
              <a:solidFill>
                <a:srgbClr val="FFFF00"/>
              </a:solidFill>
            </a:rPr>
            <a:t>※</a:t>
          </a:r>
          <a:r>
            <a:rPr kumimoji="1" lang="ja-JP" altLang="en-US" sz="900">
              <a:solidFill>
                <a:sysClr val="windowText" lastClr="000000"/>
              </a:solidFill>
            </a:rPr>
            <a:t>千円未満切捨</a:t>
          </a:r>
        </a:p>
      </xdr:txBody>
    </xdr:sp>
    <xdr:clientData/>
  </xdr:twoCellAnchor>
  <xdr:twoCellAnchor>
    <xdr:from>
      <xdr:col>1</xdr:col>
      <xdr:colOff>254000</xdr:colOff>
      <xdr:row>7</xdr:row>
      <xdr:rowOff>603249</xdr:rowOff>
    </xdr:from>
    <xdr:to>
      <xdr:col>5</xdr:col>
      <xdr:colOff>31750</xdr:colOff>
      <xdr:row>9</xdr:row>
      <xdr:rowOff>52916</xdr:rowOff>
    </xdr:to>
    <xdr:sp macro="" textlink="">
      <xdr:nvSpPr>
        <xdr:cNvPr id="29" name="四角形: 角を丸くする 28">
          <a:extLst>
            <a:ext uri="{FF2B5EF4-FFF2-40B4-BE49-F238E27FC236}">
              <a16:creationId xmlns:a16="http://schemas.microsoft.com/office/drawing/2014/main" id="{E5935189-39C6-44B5-8B2F-44CD466F9F49}"/>
            </a:ext>
          </a:extLst>
        </xdr:cNvPr>
        <xdr:cNvSpPr/>
      </xdr:nvSpPr>
      <xdr:spPr>
        <a:xfrm>
          <a:off x="455083" y="2222499"/>
          <a:ext cx="2465917" cy="338667"/>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275167</xdr:colOff>
      <xdr:row>7</xdr:row>
      <xdr:rowOff>550333</xdr:rowOff>
    </xdr:from>
    <xdr:to>
      <xdr:col>7</xdr:col>
      <xdr:colOff>63501</xdr:colOff>
      <xdr:row>8</xdr:row>
      <xdr:rowOff>198966</xdr:rowOff>
    </xdr:to>
    <xdr:sp macro="" textlink="">
      <xdr:nvSpPr>
        <xdr:cNvPr id="30" name="吹き出し: 四角形 29">
          <a:extLst>
            <a:ext uri="{FF2B5EF4-FFF2-40B4-BE49-F238E27FC236}">
              <a16:creationId xmlns:a16="http://schemas.microsoft.com/office/drawing/2014/main" id="{6ABBF1AE-56B8-4681-9068-A57E3D4FFE74}"/>
            </a:ext>
          </a:extLst>
        </xdr:cNvPr>
        <xdr:cNvSpPr/>
      </xdr:nvSpPr>
      <xdr:spPr>
        <a:xfrm>
          <a:off x="3164417" y="2169583"/>
          <a:ext cx="1608667" cy="294216"/>
        </a:xfrm>
        <a:prstGeom prst="wedgeRectCallout">
          <a:avLst>
            <a:gd name="adj1" fmla="val -64403"/>
            <a:gd name="adj2" fmla="val 4124"/>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該当する申請に○を入力。</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219075</xdr:colOff>
      <xdr:row>1</xdr:row>
      <xdr:rowOff>76200</xdr:rowOff>
    </xdr:from>
    <xdr:to>
      <xdr:col>5</xdr:col>
      <xdr:colOff>781050</xdr:colOff>
      <xdr:row>4</xdr:row>
      <xdr:rowOff>47625</xdr:rowOff>
    </xdr:to>
    <xdr:sp macro="" textlink="">
      <xdr:nvSpPr>
        <xdr:cNvPr id="2" name="Oval 12">
          <a:extLst>
            <a:ext uri="{FF2B5EF4-FFF2-40B4-BE49-F238E27FC236}">
              <a16:creationId xmlns:a16="http://schemas.microsoft.com/office/drawing/2014/main" id="{BE26ABC9-5039-4878-909E-0FA4B436EC0C}"/>
            </a:ext>
          </a:extLst>
        </xdr:cNvPr>
        <xdr:cNvSpPr>
          <a:spLocks noChangeArrowheads="1"/>
        </xdr:cNvSpPr>
      </xdr:nvSpPr>
      <xdr:spPr bwMode="auto">
        <a:xfrm>
          <a:off x="3971925" y="30480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0</xdr:colOff>
      <xdr:row>23</xdr:row>
      <xdr:rowOff>0</xdr:rowOff>
    </xdr:from>
    <xdr:to>
      <xdr:col>13</xdr:col>
      <xdr:colOff>349250</xdr:colOff>
      <xdr:row>24</xdr:row>
      <xdr:rowOff>138677</xdr:rowOff>
    </xdr:to>
    <xdr:grpSp>
      <xdr:nvGrpSpPr>
        <xdr:cNvPr id="3" name="グループ化 2">
          <a:extLst>
            <a:ext uri="{FF2B5EF4-FFF2-40B4-BE49-F238E27FC236}">
              <a16:creationId xmlns:a16="http://schemas.microsoft.com/office/drawing/2014/main" id="{B996A285-770B-4B7E-9881-ADC5A51469C9}"/>
            </a:ext>
          </a:extLst>
        </xdr:cNvPr>
        <xdr:cNvGrpSpPr/>
      </xdr:nvGrpSpPr>
      <xdr:grpSpPr>
        <a:xfrm>
          <a:off x="197470" y="6121555"/>
          <a:ext cx="8329341" cy="382610"/>
          <a:chOff x="47625" y="18249866"/>
          <a:chExt cx="9451123" cy="381068"/>
        </a:xfrm>
      </xdr:grpSpPr>
      <xdr:sp macro="" textlink="">
        <xdr:nvSpPr>
          <xdr:cNvPr id="4" name="フリーフォーム: 図形 3">
            <a:extLst>
              <a:ext uri="{FF2B5EF4-FFF2-40B4-BE49-F238E27FC236}">
                <a16:creationId xmlns:a16="http://schemas.microsoft.com/office/drawing/2014/main" id="{253CDC3D-8107-31C1-449E-8A0299B9518C}"/>
              </a:ext>
            </a:extLst>
          </xdr:cNvPr>
          <xdr:cNvSpPr/>
        </xdr:nvSpPr>
        <xdr:spPr>
          <a:xfrm>
            <a:off x="76200" y="18249866"/>
            <a:ext cx="9422548" cy="257209"/>
          </a:xfrm>
          <a:custGeom>
            <a:avLst/>
            <a:gdLst>
              <a:gd name="connsiteX0" fmla="*/ 0 w 9422548"/>
              <a:gd name="connsiteY0" fmla="*/ 247684 h 257209"/>
              <a:gd name="connsiteX1" fmla="*/ 695325 w 9422548"/>
              <a:gd name="connsiteY1" fmla="*/ 19084 h 257209"/>
              <a:gd name="connsiteX2" fmla="*/ 1666875 w 9422548"/>
              <a:gd name="connsiteY2" fmla="*/ 247684 h 257209"/>
              <a:gd name="connsiteX3" fmla="*/ 2628900 w 9422548"/>
              <a:gd name="connsiteY3" fmla="*/ 9559 h 257209"/>
              <a:gd name="connsiteX4" fmla="*/ 3600450 w 9422548"/>
              <a:gd name="connsiteY4" fmla="*/ 257209 h 257209"/>
              <a:gd name="connsiteX5" fmla="*/ 4686300 w 9422548"/>
              <a:gd name="connsiteY5" fmla="*/ 9559 h 257209"/>
              <a:gd name="connsiteX6" fmla="*/ 5619750 w 9422548"/>
              <a:gd name="connsiteY6" fmla="*/ 238159 h 257209"/>
              <a:gd name="connsiteX7" fmla="*/ 6524625 w 9422548"/>
              <a:gd name="connsiteY7" fmla="*/ 34 h 257209"/>
              <a:gd name="connsiteX8" fmla="*/ 7439025 w 9422548"/>
              <a:gd name="connsiteY8" fmla="*/ 219109 h 257209"/>
              <a:gd name="connsiteX9" fmla="*/ 8496300 w 9422548"/>
              <a:gd name="connsiteY9" fmla="*/ 28609 h 257209"/>
              <a:gd name="connsiteX10" fmla="*/ 9344025 w 9422548"/>
              <a:gd name="connsiteY10" fmla="*/ 200059 h 257209"/>
              <a:gd name="connsiteX11" fmla="*/ 9334500 w 9422548"/>
              <a:gd name="connsiteY11" fmla="*/ 190534 h 2572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422548" h="257209">
                <a:moveTo>
                  <a:pt x="0" y="247684"/>
                </a:moveTo>
                <a:cubicBezTo>
                  <a:pt x="208756" y="133384"/>
                  <a:pt x="417513" y="19084"/>
                  <a:pt x="695325" y="19084"/>
                </a:cubicBezTo>
                <a:cubicBezTo>
                  <a:pt x="973137" y="19084"/>
                  <a:pt x="1344613" y="249271"/>
                  <a:pt x="1666875" y="247684"/>
                </a:cubicBezTo>
                <a:cubicBezTo>
                  <a:pt x="1989137" y="246097"/>
                  <a:pt x="2306638" y="7972"/>
                  <a:pt x="2628900" y="9559"/>
                </a:cubicBezTo>
                <a:cubicBezTo>
                  <a:pt x="2951162" y="11146"/>
                  <a:pt x="3257550" y="257209"/>
                  <a:pt x="3600450" y="257209"/>
                </a:cubicBezTo>
                <a:cubicBezTo>
                  <a:pt x="3943350" y="257209"/>
                  <a:pt x="4349750" y="12734"/>
                  <a:pt x="4686300" y="9559"/>
                </a:cubicBezTo>
                <a:cubicBezTo>
                  <a:pt x="5022850" y="6384"/>
                  <a:pt x="5313363" y="239746"/>
                  <a:pt x="5619750" y="238159"/>
                </a:cubicBezTo>
                <a:cubicBezTo>
                  <a:pt x="5926137" y="236572"/>
                  <a:pt x="6221413" y="3209"/>
                  <a:pt x="6524625" y="34"/>
                </a:cubicBezTo>
                <a:cubicBezTo>
                  <a:pt x="6827837" y="-3141"/>
                  <a:pt x="7110413" y="214347"/>
                  <a:pt x="7439025" y="219109"/>
                </a:cubicBezTo>
                <a:cubicBezTo>
                  <a:pt x="7767637" y="223871"/>
                  <a:pt x="8178800" y="31784"/>
                  <a:pt x="8496300" y="28609"/>
                </a:cubicBezTo>
                <a:cubicBezTo>
                  <a:pt x="8813800" y="25434"/>
                  <a:pt x="9344025" y="200059"/>
                  <a:pt x="9344025" y="200059"/>
                </a:cubicBezTo>
                <a:cubicBezTo>
                  <a:pt x="9483725" y="227046"/>
                  <a:pt x="9409112" y="208790"/>
                  <a:pt x="9334500" y="190534"/>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5" name="フリーフォーム: 図形 4">
            <a:extLst>
              <a:ext uri="{FF2B5EF4-FFF2-40B4-BE49-F238E27FC236}">
                <a16:creationId xmlns:a16="http://schemas.microsoft.com/office/drawing/2014/main" id="{70765A8E-DCC6-241B-0916-994323B5CC2A}"/>
              </a:ext>
            </a:extLst>
          </xdr:cNvPr>
          <xdr:cNvSpPr/>
        </xdr:nvSpPr>
        <xdr:spPr>
          <a:xfrm>
            <a:off x="47625" y="18373725"/>
            <a:ext cx="9422548" cy="257209"/>
          </a:xfrm>
          <a:custGeom>
            <a:avLst/>
            <a:gdLst>
              <a:gd name="connsiteX0" fmla="*/ 0 w 9422548"/>
              <a:gd name="connsiteY0" fmla="*/ 247684 h 257209"/>
              <a:gd name="connsiteX1" fmla="*/ 695325 w 9422548"/>
              <a:gd name="connsiteY1" fmla="*/ 19084 h 257209"/>
              <a:gd name="connsiteX2" fmla="*/ 1666875 w 9422548"/>
              <a:gd name="connsiteY2" fmla="*/ 247684 h 257209"/>
              <a:gd name="connsiteX3" fmla="*/ 2628900 w 9422548"/>
              <a:gd name="connsiteY3" fmla="*/ 9559 h 257209"/>
              <a:gd name="connsiteX4" fmla="*/ 3600450 w 9422548"/>
              <a:gd name="connsiteY4" fmla="*/ 257209 h 257209"/>
              <a:gd name="connsiteX5" fmla="*/ 4686300 w 9422548"/>
              <a:gd name="connsiteY5" fmla="*/ 9559 h 257209"/>
              <a:gd name="connsiteX6" fmla="*/ 5619750 w 9422548"/>
              <a:gd name="connsiteY6" fmla="*/ 238159 h 257209"/>
              <a:gd name="connsiteX7" fmla="*/ 6524625 w 9422548"/>
              <a:gd name="connsiteY7" fmla="*/ 34 h 257209"/>
              <a:gd name="connsiteX8" fmla="*/ 7439025 w 9422548"/>
              <a:gd name="connsiteY8" fmla="*/ 219109 h 257209"/>
              <a:gd name="connsiteX9" fmla="*/ 8496300 w 9422548"/>
              <a:gd name="connsiteY9" fmla="*/ 28609 h 257209"/>
              <a:gd name="connsiteX10" fmla="*/ 9344025 w 9422548"/>
              <a:gd name="connsiteY10" fmla="*/ 200059 h 257209"/>
              <a:gd name="connsiteX11" fmla="*/ 9334500 w 9422548"/>
              <a:gd name="connsiteY11" fmla="*/ 190534 h 2572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422548" h="257209">
                <a:moveTo>
                  <a:pt x="0" y="247684"/>
                </a:moveTo>
                <a:cubicBezTo>
                  <a:pt x="208756" y="133384"/>
                  <a:pt x="417513" y="19084"/>
                  <a:pt x="695325" y="19084"/>
                </a:cubicBezTo>
                <a:cubicBezTo>
                  <a:pt x="973137" y="19084"/>
                  <a:pt x="1344613" y="249271"/>
                  <a:pt x="1666875" y="247684"/>
                </a:cubicBezTo>
                <a:cubicBezTo>
                  <a:pt x="1989137" y="246097"/>
                  <a:pt x="2306638" y="7972"/>
                  <a:pt x="2628900" y="9559"/>
                </a:cubicBezTo>
                <a:cubicBezTo>
                  <a:pt x="2951162" y="11146"/>
                  <a:pt x="3257550" y="257209"/>
                  <a:pt x="3600450" y="257209"/>
                </a:cubicBezTo>
                <a:cubicBezTo>
                  <a:pt x="3943350" y="257209"/>
                  <a:pt x="4349750" y="12734"/>
                  <a:pt x="4686300" y="9559"/>
                </a:cubicBezTo>
                <a:cubicBezTo>
                  <a:pt x="5022850" y="6384"/>
                  <a:pt x="5313363" y="239746"/>
                  <a:pt x="5619750" y="238159"/>
                </a:cubicBezTo>
                <a:cubicBezTo>
                  <a:pt x="5926137" y="236572"/>
                  <a:pt x="6221413" y="3209"/>
                  <a:pt x="6524625" y="34"/>
                </a:cubicBezTo>
                <a:cubicBezTo>
                  <a:pt x="6827837" y="-3141"/>
                  <a:pt x="7110413" y="214347"/>
                  <a:pt x="7439025" y="219109"/>
                </a:cubicBezTo>
                <a:cubicBezTo>
                  <a:pt x="7767637" y="223871"/>
                  <a:pt x="8178800" y="31784"/>
                  <a:pt x="8496300" y="28609"/>
                </a:cubicBezTo>
                <a:cubicBezTo>
                  <a:pt x="8813800" y="25434"/>
                  <a:pt x="9344025" y="200059"/>
                  <a:pt x="9344025" y="200059"/>
                </a:cubicBezTo>
                <a:cubicBezTo>
                  <a:pt x="9483725" y="227046"/>
                  <a:pt x="9409112" y="208790"/>
                  <a:pt x="9334500" y="190534"/>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xdr:col>
      <xdr:colOff>43388</xdr:colOff>
      <xdr:row>15</xdr:row>
      <xdr:rowOff>21167</xdr:rowOff>
    </xdr:from>
    <xdr:to>
      <xdr:col>1</xdr:col>
      <xdr:colOff>643463</xdr:colOff>
      <xdr:row>28</xdr:row>
      <xdr:rowOff>201083</xdr:rowOff>
    </xdr:to>
    <xdr:sp macro="" textlink="">
      <xdr:nvSpPr>
        <xdr:cNvPr id="10" name="四角形: 角を丸くする 9">
          <a:extLst>
            <a:ext uri="{FF2B5EF4-FFF2-40B4-BE49-F238E27FC236}">
              <a16:creationId xmlns:a16="http://schemas.microsoft.com/office/drawing/2014/main" id="{E66A39CB-B1CE-4298-AA16-1FE7A892D18B}"/>
            </a:ext>
          </a:extLst>
        </xdr:cNvPr>
        <xdr:cNvSpPr/>
      </xdr:nvSpPr>
      <xdr:spPr>
        <a:xfrm>
          <a:off x="244471" y="4180417"/>
          <a:ext cx="600075" cy="3344333"/>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41272</xdr:colOff>
      <xdr:row>15</xdr:row>
      <xdr:rowOff>19050</xdr:rowOff>
    </xdr:from>
    <xdr:to>
      <xdr:col>3</xdr:col>
      <xdr:colOff>21165</xdr:colOff>
      <xdr:row>28</xdr:row>
      <xdr:rowOff>211666</xdr:rowOff>
    </xdr:to>
    <xdr:sp macro="" textlink="">
      <xdr:nvSpPr>
        <xdr:cNvPr id="11" name="四角形: 角を丸くする 10">
          <a:extLst>
            <a:ext uri="{FF2B5EF4-FFF2-40B4-BE49-F238E27FC236}">
              <a16:creationId xmlns:a16="http://schemas.microsoft.com/office/drawing/2014/main" id="{7B0790FC-5348-426B-B81C-DB5B814D65C6}"/>
            </a:ext>
          </a:extLst>
        </xdr:cNvPr>
        <xdr:cNvSpPr/>
      </xdr:nvSpPr>
      <xdr:spPr>
        <a:xfrm>
          <a:off x="940855" y="4178300"/>
          <a:ext cx="942977" cy="3357033"/>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33865</xdr:colOff>
      <xdr:row>30</xdr:row>
      <xdr:rowOff>208492</xdr:rowOff>
    </xdr:from>
    <xdr:to>
      <xdr:col>13</xdr:col>
      <xdr:colOff>380998</xdr:colOff>
      <xdr:row>32</xdr:row>
      <xdr:rowOff>38100</xdr:rowOff>
    </xdr:to>
    <xdr:sp macro="" textlink="">
      <xdr:nvSpPr>
        <xdr:cNvPr id="12" name="四角形: 角を丸くする 11">
          <a:extLst>
            <a:ext uri="{FF2B5EF4-FFF2-40B4-BE49-F238E27FC236}">
              <a16:creationId xmlns:a16="http://schemas.microsoft.com/office/drawing/2014/main" id="{CA9CF582-A04C-4C57-A3FC-40A4405FA146}"/>
            </a:ext>
          </a:extLst>
        </xdr:cNvPr>
        <xdr:cNvSpPr/>
      </xdr:nvSpPr>
      <xdr:spPr>
        <a:xfrm>
          <a:off x="7410448" y="8018992"/>
          <a:ext cx="1130300" cy="454025"/>
        </a:xfrm>
        <a:prstGeom prst="roundRect">
          <a:avLst>
            <a:gd name="adj" fmla="val 9126"/>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35</xdr:row>
      <xdr:rowOff>21166</xdr:rowOff>
    </xdr:from>
    <xdr:to>
      <xdr:col>1</xdr:col>
      <xdr:colOff>84667</xdr:colOff>
      <xdr:row>56</xdr:row>
      <xdr:rowOff>116417</xdr:rowOff>
    </xdr:to>
    <xdr:sp macro="" textlink="">
      <xdr:nvSpPr>
        <xdr:cNvPr id="13" name="四角形: 角を丸くする 12">
          <a:extLst>
            <a:ext uri="{FF2B5EF4-FFF2-40B4-BE49-F238E27FC236}">
              <a16:creationId xmlns:a16="http://schemas.microsoft.com/office/drawing/2014/main" id="{11746B71-F18F-43DD-9158-DB14714820B3}"/>
            </a:ext>
          </a:extLst>
        </xdr:cNvPr>
        <xdr:cNvSpPr/>
      </xdr:nvSpPr>
      <xdr:spPr>
        <a:xfrm>
          <a:off x="0" y="9472083"/>
          <a:ext cx="285750" cy="3735917"/>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27513</xdr:colOff>
      <xdr:row>30</xdr:row>
      <xdr:rowOff>228601</xdr:rowOff>
    </xdr:from>
    <xdr:to>
      <xdr:col>2</xdr:col>
      <xdr:colOff>524931</xdr:colOff>
      <xdr:row>32</xdr:row>
      <xdr:rowOff>34926</xdr:rowOff>
    </xdr:to>
    <xdr:sp macro="" textlink="">
      <xdr:nvSpPr>
        <xdr:cNvPr id="14" name="吹き出し: 四角形 13">
          <a:extLst>
            <a:ext uri="{FF2B5EF4-FFF2-40B4-BE49-F238E27FC236}">
              <a16:creationId xmlns:a16="http://schemas.microsoft.com/office/drawing/2014/main" id="{580BDC3C-73CB-498B-824D-E10BCFE71EDA}"/>
            </a:ext>
          </a:extLst>
        </xdr:cNvPr>
        <xdr:cNvSpPr/>
      </xdr:nvSpPr>
      <xdr:spPr>
        <a:xfrm>
          <a:off x="27513" y="8039101"/>
          <a:ext cx="1397001" cy="430742"/>
        </a:xfrm>
        <a:prstGeom prst="wedgeRectCallout">
          <a:avLst>
            <a:gd name="adj1" fmla="val -14777"/>
            <a:gd name="adj2" fmla="val -182759"/>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生徒の個人情報を入力しないようお願いします。</a:t>
          </a:r>
        </a:p>
      </xdr:txBody>
    </xdr:sp>
    <xdr:clientData/>
  </xdr:twoCellAnchor>
  <xdr:twoCellAnchor>
    <xdr:from>
      <xdr:col>2</xdr:col>
      <xdr:colOff>627589</xdr:colOff>
      <xdr:row>30</xdr:row>
      <xdr:rowOff>236009</xdr:rowOff>
    </xdr:from>
    <xdr:to>
      <xdr:col>3</xdr:col>
      <xdr:colOff>645579</xdr:colOff>
      <xdr:row>32</xdr:row>
      <xdr:rowOff>42334</xdr:rowOff>
    </xdr:to>
    <xdr:sp macro="" textlink="">
      <xdr:nvSpPr>
        <xdr:cNvPr id="15" name="吹き出し: 四角形 14">
          <a:extLst>
            <a:ext uri="{FF2B5EF4-FFF2-40B4-BE49-F238E27FC236}">
              <a16:creationId xmlns:a16="http://schemas.microsoft.com/office/drawing/2014/main" id="{FBB209DD-223E-4A84-8D58-4DBEC532C0AD}"/>
            </a:ext>
          </a:extLst>
        </xdr:cNvPr>
        <xdr:cNvSpPr/>
      </xdr:nvSpPr>
      <xdr:spPr>
        <a:xfrm>
          <a:off x="1527172" y="8046509"/>
          <a:ext cx="981074" cy="430742"/>
        </a:xfrm>
        <a:prstGeom prst="wedgeRectCallout">
          <a:avLst>
            <a:gd name="adj1" fmla="val -35591"/>
            <a:gd name="adj2" fmla="val -17437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各生徒ごとの対象経費を入力。</a:t>
          </a:r>
        </a:p>
      </xdr:txBody>
    </xdr:sp>
    <xdr:clientData/>
  </xdr:twoCellAnchor>
  <xdr:twoCellAnchor>
    <xdr:from>
      <xdr:col>1</xdr:col>
      <xdr:colOff>80429</xdr:colOff>
      <xdr:row>33</xdr:row>
      <xdr:rowOff>211667</xdr:rowOff>
    </xdr:from>
    <xdr:to>
      <xdr:col>3</xdr:col>
      <xdr:colOff>218013</xdr:colOff>
      <xdr:row>34</xdr:row>
      <xdr:rowOff>338666</xdr:rowOff>
    </xdr:to>
    <xdr:sp macro="" textlink="">
      <xdr:nvSpPr>
        <xdr:cNvPr id="16" name="吹き出し: 四角形 15">
          <a:extLst>
            <a:ext uri="{FF2B5EF4-FFF2-40B4-BE49-F238E27FC236}">
              <a16:creationId xmlns:a16="http://schemas.microsoft.com/office/drawing/2014/main" id="{9CD7C55B-1134-4A27-A9FE-811EC59E7BAA}"/>
            </a:ext>
          </a:extLst>
        </xdr:cNvPr>
        <xdr:cNvSpPr/>
      </xdr:nvSpPr>
      <xdr:spPr>
        <a:xfrm>
          <a:off x="281512" y="8890000"/>
          <a:ext cx="1799168" cy="465666"/>
        </a:xfrm>
        <a:prstGeom prst="wedgeRectCallout">
          <a:avLst>
            <a:gd name="adj1" fmla="val -47859"/>
            <a:gd name="adj2" fmla="val 74324"/>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内容を確認し、該当するボックスにチェックを入力。</a:t>
          </a:r>
        </a:p>
      </xdr:txBody>
    </xdr:sp>
    <xdr:clientData/>
  </xdr:twoCellAnchor>
  <xdr:twoCellAnchor>
    <xdr:from>
      <xdr:col>6</xdr:col>
      <xdr:colOff>48680</xdr:colOff>
      <xdr:row>15</xdr:row>
      <xdr:rowOff>31748</xdr:rowOff>
    </xdr:from>
    <xdr:to>
      <xdr:col>10</xdr:col>
      <xdr:colOff>338667</xdr:colOff>
      <xdr:row>28</xdr:row>
      <xdr:rowOff>211666</xdr:rowOff>
    </xdr:to>
    <xdr:sp macro="" textlink="">
      <xdr:nvSpPr>
        <xdr:cNvPr id="17" name="四角形: 角を丸くする 16">
          <a:extLst>
            <a:ext uri="{FF2B5EF4-FFF2-40B4-BE49-F238E27FC236}">
              <a16:creationId xmlns:a16="http://schemas.microsoft.com/office/drawing/2014/main" id="{968F15E4-AFFD-4ED8-B87C-7F9B23E47F4A}"/>
            </a:ext>
          </a:extLst>
        </xdr:cNvPr>
        <xdr:cNvSpPr/>
      </xdr:nvSpPr>
      <xdr:spPr>
        <a:xfrm>
          <a:off x="4948763" y="4190998"/>
          <a:ext cx="2374904" cy="3344335"/>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122764</xdr:colOff>
      <xdr:row>30</xdr:row>
      <xdr:rowOff>95251</xdr:rowOff>
    </xdr:from>
    <xdr:to>
      <xdr:col>10</xdr:col>
      <xdr:colOff>91014</xdr:colOff>
      <xdr:row>31</xdr:row>
      <xdr:rowOff>282576</xdr:rowOff>
    </xdr:to>
    <xdr:sp macro="" textlink="">
      <xdr:nvSpPr>
        <xdr:cNvPr id="18" name="吹き出し: 四角形 17">
          <a:extLst>
            <a:ext uri="{FF2B5EF4-FFF2-40B4-BE49-F238E27FC236}">
              <a16:creationId xmlns:a16="http://schemas.microsoft.com/office/drawing/2014/main" id="{10ECA86E-B231-4B29-90E6-A84D9B610A2B}"/>
            </a:ext>
          </a:extLst>
        </xdr:cNvPr>
        <xdr:cNvSpPr/>
      </xdr:nvSpPr>
      <xdr:spPr>
        <a:xfrm>
          <a:off x="5022847" y="7905751"/>
          <a:ext cx="2053167" cy="430742"/>
        </a:xfrm>
        <a:prstGeom prst="wedgeRectCallout">
          <a:avLst>
            <a:gd name="adj1" fmla="val 23944"/>
            <a:gd name="adj2" fmla="val -135046"/>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申請期間①では使用しません。</a:t>
          </a:r>
          <a:endParaRPr kumimoji="1" lang="en-US" altLang="ja-JP" sz="900">
            <a:solidFill>
              <a:sysClr val="windowText" lastClr="000000"/>
            </a:solidFill>
          </a:endParaRPr>
        </a:p>
        <a:p>
          <a:pPr algn="l"/>
          <a:r>
            <a:rPr kumimoji="1" lang="ja-JP" altLang="en-US" sz="900">
              <a:solidFill>
                <a:sysClr val="windowText" lastClr="000000"/>
              </a:solidFill>
            </a:rPr>
            <a:t>申請期間②の加算分申請時に使用。</a:t>
          </a:r>
        </a:p>
      </xdr:txBody>
    </xdr:sp>
    <xdr:clientData/>
  </xdr:twoCellAnchor>
  <xdr:twoCellAnchor>
    <xdr:from>
      <xdr:col>7</xdr:col>
      <xdr:colOff>16930</xdr:colOff>
      <xdr:row>2</xdr:row>
      <xdr:rowOff>32808</xdr:rowOff>
    </xdr:from>
    <xdr:to>
      <xdr:col>14</xdr:col>
      <xdr:colOff>10584</xdr:colOff>
      <xdr:row>4</xdr:row>
      <xdr:rowOff>296333</xdr:rowOff>
    </xdr:to>
    <xdr:sp macro="" textlink="">
      <xdr:nvSpPr>
        <xdr:cNvPr id="19" name="四角形: 角を丸くする 18">
          <a:extLst>
            <a:ext uri="{FF2B5EF4-FFF2-40B4-BE49-F238E27FC236}">
              <a16:creationId xmlns:a16="http://schemas.microsoft.com/office/drawing/2014/main" id="{0EF0BCF2-F18A-42D4-B0F6-B003628235A2}"/>
            </a:ext>
          </a:extLst>
        </xdr:cNvPr>
        <xdr:cNvSpPr/>
      </xdr:nvSpPr>
      <xdr:spPr>
        <a:xfrm>
          <a:off x="5827180" y="509058"/>
          <a:ext cx="2734737" cy="61277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175680</xdr:colOff>
      <xdr:row>1</xdr:row>
      <xdr:rowOff>42333</xdr:rowOff>
    </xdr:from>
    <xdr:to>
      <xdr:col>5</xdr:col>
      <xdr:colOff>823680</xdr:colOff>
      <xdr:row>4</xdr:row>
      <xdr:rowOff>97666</xdr:rowOff>
    </xdr:to>
    <xdr:sp macro="" textlink="">
      <xdr:nvSpPr>
        <xdr:cNvPr id="21" name="楕円 20">
          <a:extLst>
            <a:ext uri="{FF2B5EF4-FFF2-40B4-BE49-F238E27FC236}">
              <a16:creationId xmlns:a16="http://schemas.microsoft.com/office/drawing/2014/main" id="{5BDEFF85-38DD-4DF9-9882-4CA494A50A13}"/>
            </a:ext>
          </a:extLst>
        </xdr:cNvPr>
        <xdr:cNvSpPr/>
      </xdr:nvSpPr>
      <xdr:spPr>
        <a:xfrm>
          <a:off x="3964513" y="275166"/>
          <a:ext cx="648000" cy="6480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198963</xdr:colOff>
      <xdr:row>5</xdr:row>
      <xdr:rowOff>76200</xdr:rowOff>
    </xdr:from>
    <xdr:to>
      <xdr:col>5</xdr:col>
      <xdr:colOff>894289</xdr:colOff>
      <xdr:row>6</xdr:row>
      <xdr:rowOff>62442</xdr:rowOff>
    </xdr:to>
    <xdr:sp macro="" textlink="">
      <xdr:nvSpPr>
        <xdr:cNvPr id="22" name="吹き出し: 四角形 21">
          <a:extLst>
            <a:ext uri="{FF2B5EF4-FFF2-40B4-BE49-F238E27FC236}">
              <a16:creationId xmlns:a16="http://schemas.microsoft.com/office/drawing/2014/main" id="{9419B23E-26C3-4C6E-BB13-AFB5ADD0A7F8}"/>
            </a:ext>
          </a:extLst>
        </xdr:cNvPr>
        <xdr:cNvSpPr/>
      </xdr:nvSpPr>
      <xdr:spPr>
        <a:xfrm>
          <a:off x="3987796" y="1208617"/>
          <a:ext cx="695326" cy="324908"/>
        </a:xfrm>
        <a:prstGeom prst="wedgeRectCallout">
          <a:avLst>
            <a:gd name="adj1" fmla="val -11956"/>
            <a:gd name="adj2" fmla="val -13629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3</xdr:col>
      <xdr:colOff>6348</xdr:colOff>
      <xdr:row>7</xdr:row>
      <xdr:rowOff>603250</xdr:rowOff>
    </xdr:from>
    <xdr:to>
      <xdr:col>3</xdr:col>
      <xdr:colOff>958848</xdr:colOff>
      <xdr:row>9</xdr:row>
      <xdr:rowOff>31750</xdr:rowOff>
    </xdr:to>
    <xdr:sp macro="" textlink="">
      <xdr:nvSpPr>
        <xdr:cNvPr id="23" name="四角形: 角を丸くする 22">
          <a:extLst>
            <a:ext uri="{FF2B5EF4-FFF2-40B4-BE49-F238E27FC236}">
              <a16:creationId xmlns:a16="http://schemas.microsoft.com/office/drawing/2014/main" id="{57791363-79DE-4733-822F-612C547580B8}"/>
            </a:ext>
          </a:extLst>
        </xdr:cNvPr>
        <xdr:cNvSpPr/>
      </xdr:nvSpPr>
      <xdr:spPr>
        <a:xfrm>
          <a:off x="1869015" y="2222500"/>
          <a:ext cx="952500" cy="296333"/>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874181</xdr:colOff>
      <xdr:row>6</xdr:row>
      <xdr:rowOff>105833</xdr:rowOff>
    </xdr:from>
    <xdr:to>
      <xdr:col>4</xdr:col>
      <xdr:colOff>905931</xdr:colOff>
      <xdr:row>7</xdr:row>
      <xdr:rowOff>465666</xdr:rowOff>
    </xdr:to>
    <xdr:sp macro="" textlink="">
      <xdr:nvSpPr>
        <xdr:cNvPr id="24" name="吹き出し: 四角形 23">
          <a:extLst>
            <a:ext uri="{FF2B5EF4-FFF2-40B4-BE49-F238E27FC236}">
              <a16:creationId xmlns:a16="http://schemas.microsoft.com/office/drawing/2014/main" id="{E5FFAD94-021B-445A-9D3C-D286FAD38139}"/>
            </a:ext>
          </a:extLst>
        </xdr:cNvPr>
        <xdr:cNvSpPr/>
      </xdr:nvSpPr>
      <xdr:spPr>
        <a:xfrm>
          <a:off x="2736848" y="1576916"/>
          <a:ext cx="994833" cy="508000"/>
        </a:xfrm>
        <a:prstGeom prst="wedgeRectCallout">
          <a:avLst>
            <a:gd name="adj1" fmla="val -45809"/>
            <a:gd name="adj2" fmla="val 8524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対応する申請期間に○を入力。</a:t>
          </a:r>
        </a:p>
      </xdr:txBody>
    </xdr:sp>
    <xdr:clientData/>
  </xdr:twoCellAnchor>
  <xdr:twoCellAnchor>
    <xdr:from>
      <xdr:col>4</xdr:col>
      <xdr:colOff>225422</xdr:colOff>
      <xdr:row>17</xdr:row>
      <xdr:rowOff>161926</xdr:rowOff>
    </xdr:from>
    <xdr:to>
      <xdr:col>5</xdr:col>
      <xdr:colOff>645584</xdr:colOff>
      <xdr:row>20</xdr:row>
      <xdr:rowOff>53976</xdr:rowOff>
    </xdr:to>
    <xdr:sp macro="" textlink="">
      <xdr:nvSpPr>
        <xdr:cNvPr id="25" name="吹き出し: 四角形 24">
          <a:extLst>
            <a:ext uri="{FF2B5EF4-FFF2-40B4-BE49-F238E27FC236}">
              <a16:creationId xmlns:a16="http://schemas.microsoft.com/office/drawing/2014/main" id="{56E657D1-6275-4A78-B9A6-4372E2993F14}"/>
            </a:ext>
          </a:extLst>
        </xdr:cNvPr>
        <xdr:cNvSpPr/>
      </xdr:nvSpPr>
      <xdr:spPr>
        <a:xfrm>
          <a:off x="3051172" y="4808009"/>
          <a:ext cx="1383245" cy="622300"/>
        </a:xfrm>
        <a:prstGeom prst="wedgeRectCallout">
          <a:avLst>
            <a:gd name="adj1" fmla="val -61148"/>
            <a:gd name="adj2" fmla="val -13402"/>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セット金額が</a:t>
          </a:r>
          <a:r>
            <a:rPr kumimoji="1" lang="en-US" altLang="ja-JP" sz="900">
              <a:solidFill>
                <a:sysClr val="windowText" lastClr="000000"/>
              </a:solidFill>
            </a:rPr>
            <a:t>3</a:t>
          </a:r>
          <a:r>
            <a:rPr kumimoji="1" lang="ja-JP" altLang="en-US" sz="900">
              <a:solidFill>
                <a:sysClr val="windowText" lastClr="000000"/>
              </a:solidFill>
            </a:rPr>
            <a:t>万円以下</a:t>
          </a:r>
          <a:endParaRPr kumimoji="1" lang="en-US" altLang="ja-JP" sz="900">
            <a:solidFill>
              <a:sysClr val="windowText" lastClr="000000"/>
            </a:solidFill>
          </a:endParaRPr>
        </a:p>
        <a:p>
          <a:pPr algn="l"/>
          <a:r>
            <a:rPr kumimoji="1" lang="ja-JP" altLang="en-US" sz="900">
              <a:solidFill>
                <a:sysClr val="windowText" lastClr="000000"/>
              </a:solidFill>
            </a:rPr>
            <a:t>の場合、対象外と表示されます。</a:t>
          </a:r>
        </a:p>
      </xdr:txBody>
    </xdr:sp>
    <xdr:clientData/>
  </xdr:twoCellAnchor>
  <xdr:twoCellAnchor>
    <xdr:from>
      <xdr:col>3</xdr:col>
      <xdr:colOff>112191</xdr:colOff>
      <xdr:row>15</xdr:row>
      <xdr:rowOff>38131</xdr:rowOff>
    </xdr:from>
    <xdr:to>
      <xdr:col>4</xdr:col>
      <xdr:colOff>21179</xdr:colOff>
      <xdr:row>28</xdr:row>
      <xdr:rowOff>231576</xdr:rowOff>
    </xdr:to>
    <xdr:sp macro="" textlink="">
      <xdr:nvSpPr>
        <xdr:cNvPr id="26" name="四角形: 角を丸くする 25">
          <a:extLst>
            <a:ext uri="{FF2B5EF4-FFF2-40B4-BE49-F238E27FC236}">
              <a16:creationId xmlns:a16="http://schemas.microsoft.com/office/drawing/2014/main" id="{F078AB59-FC61-48BB-B037-45CAD2905CD8}"/>
            </a:ext>
          </a:extLst>
        </xdr:cNvPr>
        <xdr:cNvSpPr/>
      </xdr:nvSpPr>
      <xdr:spPr>
        <a:xfrm>
          <a:off x="1970728" y="4208222"/>
          <a:ext cx="873103" cy="3364574"/>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313259</xdr:colOff>
      <xdr:row>50</xdr:row>
      <xdr:rowOff>169335</xdr:rowOff>
    </xdr:from>
    <xdr:to>
      <xdr:col>7</xdr:col>
      <xdr:colOff>112177</xdr:colOff>
      <xdr:row>52</xdr:row>
      <xdr:rowOff>52918</xdr:rowOff>
    </xdr:to>
    <xdr:sp macro="" textlink="">
      <xdr:nvSpPr>
        <xdr:cNvPr id="27" name="吹き出し: 四角形 26">
          <a:extLst>
            <a:ext uri="{FF2B5EF4-FFF2-40B4-BE49-F238E27FC236}">
              <a16:creationId xmlns:a16="http://schemas.microsoft.com/office/drawing/2014/main" id="{F6662847-3D37-4793-804E-CF9D87CC8041}"/>
            </a:ext>
          </a:extLst>
        </xdr:cNvPr>
        <xdr:cNvSpPr/>
      </xdr:nvSpPr>
      <xdr:spPr>
        <a:xfrm>
          <a:off x="514342" y="12202585"/>
          <a:ext cx="5408085" cy="222250"/>
        </a:xfrm>
        <a:prstGeom prst="wedgeRectCallout">
          <a:avLst>
            <a:gd name="adj1" fmla="val -54955"/>
            <a:gd name="adj2" fmla="val -25955"/>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加算分については、申請期間①で負担軽減を実施していない場合、チェックする必要はありません。</a:t>
          </a:r>
          <a:endParaRPr kumimoji="1" lang="en-US" altLang="ja-JP" sz="900">
            <a:solidFill>
              <a:sysClr val="windowText" lastClr="000000"/>
            </a:solidFill>
          </a:endParaRPr>
        </a:p>
      </xdr:txBody>
    </xdr:sp>
    <xdr:clientData/>
  </xdr:twoCellAnchor>
  <xdr:twoCellAnchor>
    <xdr:from>
      <xdr:col>10</xdr:col>
      <xdr:colOff>345014</xdr:colOff>
      <xdr:row>33</xdr:row>
      <xdr:rowOff>116417</xdr:rowOff>
    </xdr:from>
    <xdr:to>
      <xdr:col>13</xdr:col>
      <xdr:colOff>254000</xdr:colOff>
      <xdr:row>34</xdr:row>
      <xdr:rowOff>387350</xdr:rowOff>
    </xdr:to>
    <xdr:sp macro="" textlink="">
      <xdr:nvSpPr>
        <xdr:cNvPr id="30" name="吹き出し: 四角形 29">
          <a:extLst>
            <a:ext uri="{FF2B5EF4-FFF2-40B4-BE49-F238E27FC236}">
              <a16:creationId xmlns:a16="http://schemas.microsoft.com/office/drawing/2014/main" id="{570D851C-318F-400D-9AC9-0510E5670DBD}"/>
            </a:ext>
          </a:extLst>
        </xdr:cNvPr>
        <xdr:cNvSpPr/>
      </xdr:nvSpPr>
      <xdr:spPr>
        <a:xfrm>
          <a:off x="7330014" y="8794750"/>
          <a:ext cx="1083736" cy="609600"/>
        </a:xfrm>
        <a:prstGeom prst="wedgeRectCallout">
          <a:avLst>
            <a:gd name="adj1" fmla="val 11012"/>
            <a:gd name="adj2" fmla="val -10534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総括表へ転記。</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申請額は</a:t>
          </a:r>
          <a:endParaRPr kumimoji="1" lang="en-US" altLang="ja-JP" sz="900">
            <a:solidFill>
              <a:sysClr val="windowText" lastClr="000000"/>
            </a:solidFill>
          </a:endParaRPr>
        </a:p>
        <a:p>
          <a:pPr algn="l"/>
          <a:r>
            <a:rPr kumimoji="1" lang="en-US" altLang="ja-JP" sz="900">
              <a:solidFill>
                <a:srgbClr val="FFFF00"/>
              </a:solidFill>
            </a:rPr>
            <a:t>※</a:t>
          </a:r>
          <a:r>
            <a:rPr kumimoji="1" lang="ja-JP" altLang="en-US" sz="900">
              <a:solidFill>
                <a:sysClr val="windowText" lastClr="000000"/>
              </a:solidFill>
            </a:rPr>
            <a:t>千円未満切捨</a:t>
          </a:r>
        </a:p>
      </xdr:txBody>
    </xdr:sp>
    <xdr:clientData/>
  </xdr:twoCellAnchor>
  <xdr:twoCellAnchor>
    <xdr:from>
      <xdr:col>7</xdr:col>
      <xdr:colOff>359833</xdr:colOff>
      <xdr:row>5</xdr:row>
      <xdr:rowOff>211667</xdr:rowOff>
    </xdr:from>
    <xdr:to>
      <xdr:col>12</xdr:col>
      <xdr:colOff>185207</xdr:colOff>
      <xdr:row>6</xdr:row>
      <xdr:rowOff>142877</xdr:rowOff>
    </xdr:to>
    <xdr:sp macro="" textlink="">
      <xdr:nvSpPr>
        <xdr:cNvPr id="31" name="吹き出し: 四角形 30">
          <a:extLst>
            <a:ext uri="{FF2B5EF4-FFF2-40B4-BE49-F238E27FC236}">
              <a16:creationId xmlns:a16="http://schemas.microsoft.com/office/drawing/2014/main" id="{B6B6D1C5-25AD-45FF-8781-0046CC85C38E}"/>
            </a:ext>
          </a:extLst>
        </xdr:cNvPr>
        <xdr:cNvSpPr/>
      </xdr:nvSpPr>
      <xdr:spPr>
        <a:xfrm>
          <a:off x="6170083" y="1344084"/>
          <a:ext cx="1783291" cy="269876"/>
        </a:xfrm>
        <a:prstGeom prst="wedgeRectCallout">
          <a:avLst>
            <a:gd name="adj1" fmla="val -24285"/>
            <a:gd name="adj2" fmla="val -148419"/>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学校名、学校番号（</a:t>
          </a:r>
          <a:r>
            <a:rPr kumimoji="1" lang="en-US" altLang="ja-JP" sz="900">
              <a:solidFill>
                <a:sysClr val="windowText" lastClr="000000"/>
              </a:solidFill>
            </a:rPr>
            <a:t>7</a:t>
          </a:r>
          <a:r>
            <a:rPr kumimoji="1" lang="ja-JP" altLang="en-US" sz="900">
              <a:solidFill>
                <a:sysClr val="windowText" lastClr="000000"/>
              </a:solidFill>
            </a:rPr>
            <a:t>桁）を入力。</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219075</xdr:colOff>
      <xdr:row>1</xdr:row>
      <xdr:rowOff>76200</xdr:rowOff>
    </xdr:from>
    <xdr:to>
      <xdr:col>5</xdr:col>
      <xdr:colOff>781050</xdr:colOff>
      <xdr:row>4</xdr:row>
      <xdr:rowOff>47625</xdr:rowOff>
    </xdr:to>
    <xdr:sp macro="" textlink="">
      <xdr:nvSpPr>
        <xdr:cNvPr id="2" name="Oval 12">
          <a:extLst>
            <a:ext uri="{FF2B5EF4-FFF2-40B4-BE49-F238E27FC236}">
              <a16:creationId xmlns:a16="http://schemas.microsoft.com/office/drawing/2014/main" id="{6CF24939-1FC4-4EFA-8DEF-DEAB43C04C9C}"/>
            </a:ext>
          </a:extLst>
        </xdr:cNvPr>
        <xdr:cNvSpPr>
          <a:spLocks noChangeArrowheads="1"/>
        </xdr:cNvSpPr>
      </xdr:nvSpPr>
      <xdr:spPr bwMode="auto">
        <a:xfrm>
          <a:off x="3971925" y="30480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390524</xdr:colOff>
      <xdr:row>1</xdr:row>
      <xdr:rowOff>57149</xdr:rowOff>
    </xdr:from>
    <xdr:to>
      <xdr:col>7</xdr:col>
      <xdr:colOff>480749</xdr:colOff>
      <xdr:row>4</xdr:row>
      <xdr:rowOff>128324</xdr:rowOff>
    </xdr:to>
    <xdr:sp macro="" textlink="">
      <xdr:nvSpPr>
        <xdr:cNvPr id="2" name="Oval 12">
          <a:extLst>
            <a:ext uri="{FF2B5EF4-FFF2-40B4-BE49-F238E27FC236}">
              <a16:creationId xmlns:a16="http://schemas.microsoft.com/office/drawing/2014/main" id="{00000000-0008-0000-0300-000002000000}"/>
            </a:ext>
          </a:extLst>
        </xdr:cNvPr>
        <xdr:cNvSpPr>
          <a:spLocks noChangeArrowheads="1"/>
        </xdr:cNvSpPr>
      </xdr:nvSpPr>
      <xdr:spPr bwMode="auto">
        <a:xfrm>
          <a:off x="4629149" y="285749"/>
          <a:ext cx="576000" cy="576000"/>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2</xdr:col>
      <xdr:colOff>23283</xdr:colOff>
      <xdr:row>15</xdr:row>
      <xdr:rowOff>0</xdr:rowOff>
    </xdr:from>
    <xdr:to>
      <xdr:col>3</xdr:col>
      <xdr:colOff>850900</xdr:colOff>
      <xdr:row>24</xdr:row>
      <xdr:rowOff>95250</xdr:rowOff>
    </xdr:to>
    <xdr:sp macro="" textlink="">
      <xdr:nvSpPr>
        <xdr:cNvPr id="4" name="四角形: 角を丸くする 3">
          <a:extLst>
            <a:ext uri="{FF2B5EF4-FFF2-40B4-BE49-F238E27FC236}">
              <a16:creationId xmlns:a16="http://schemas.microsoft.com/office/drawing/2014/main" id="{6BC91861-C52C-461E-84C5-49B823B0DA3C}"/>
            </a:ext>
          </a:extLst>
        </xdr:cNvPr>
        <xdr:cNvSpPr/>
      </xdr:nvSpPr>
      <xdr:spPr>
        <a:xfrm>
          <a:off x="499533" y="3630083"/>
          <a:ext cx="2044700" cy="1238250"/>
        </a:xfrm>
        <a:prstGeom prst="roundRect">
          <a:avLst>
            <a:gd name="adj" fmla="val 6494"/>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23283</xdr:colOff>
      <xdr:row>27</xdr:row>
      <xdr:rowOff>11641</xdr:rowOff>
    </xdr:from>
    <xdr:to>
      <xdr:col>3</xdr:col>
      <xdr:colOff>850900</xdr:colOff>
      <xdr:row>36</xdr:row>
      <xdr:rowOff>106891</xdr:rowOff>
    </xdr:to>
    <xdr:sp macro="" textlink="">
      <xdr:nvSpPr>
        <xdr:cNvPr id="5" name="四角形: 角を丸くする 4">
          <a:extLst>
            <a:ext uri="{FF2B5EF4-FFF2-40B4-BE49-F238E27FC236}">
              <a16:creationId xmlns:a16="http://schemas.microsoft.com/office/drawing/2014/main" id="{E1C14177-F4A7-4B43-8A1D-86092100759B}"/>
            </a:ext>
          </a:extLst>
        </xdr:cNvPr>
        <xdr:cNvSpPr/>
      </xdr:nvSpPr>
      <xdr:spPr>
        <a:xfrm>
          <a:off x="499533" y="5313891"/>
          <a:ext cx="2044700" cy="1238250"/>
        </a:xfrm>
        <a:prstGeom prst="roundRect">
          <a:avLst>
            <a:gd name="adj" fmla="val 7417"/>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13759</xdr:colOff>
      <xdr:row>39</xdr:row>
      <xdr:rowOff>1058</xdr:rowOff>
    </xdr:from>
    <xdr:to>
      <xdr:col>3</xdr:col>
      <xdr:colOff>841376</xdr:colOff>
      <xdr:row>48</xdr:row>
      <xdr:rowOff>115358</xdr:rowOff>
    </xdr:to>
    <xdr:sp macro="" textlink="">
      <xdr:nvSpPr>
        <xdr:cNvPr id="6" name="四角形: 角を丸くする 5">
          <a:extLst>
            <a:ext uri="{FF2B5EF4-FFF2-40B4-BE49-F238E27FC236}">
              <a16:creationId xmlns:a16="http://schemas.microsoft.com/office/drawing/2014/main" id="{0D8D7D0D-D02B-4AF6-9781-A254AA328E54}"/>
            </a:ext>
          </a:extLst>
        </xdr:cNvPr>
        <xdr:cNvSpPr/>
      </xdr:nvSpPr>
      <xdr:spPr>
        <a:xfrm>
          <a:off x="490009" y="6975475"/>
          <a:ext cx="2044700" cy="1257300"/>
        </a:xfrm>
        <a:prstGeom prst="roundRect">
          <a:avLst>
            <a:gd name="adj" fmla="val 5759"/>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35982</xdr:colOff>
      <xdr:row>2</xdr:row>
      <xdr:rowOff>28575</xdr:rowOff>
    </xdr:from>
    <xdr:to>
      <xdr:col>15</xdr:col>
      <xdr:colOff>285749</xdr:colOff>
      <xdr:row>4</xdr:row>
      <xdr:rowOff>295275</xdr:rowOff>
    </xdr:to>
    <xdr:sp macro="" textlink="">
      <xdr:nvSpPr>
        <xdr:cNvPr id="7" name="四角形: 角を丸くする 6">
          <a:extLst>
            <a:ext uri="{FF2B5EF4-FFF2-40B4-BE49-F238E27FC236}">
              <a16:creationId xmlns:a16="http://schemas.microsoft.com/office/drawing/2014/main" id="{C224D1EB-0269-4A73-B57B-62E521340D54}"/>
            </a:ext>
          </a:extLst>
        </xdr:cNvPr>
        <xdr:cNvSpPr/>
      </xdr:nvSpPr>
      <xdr:spPr>
        <a:xfrm>
          <a:off x="6808257" y="409575"/>
          <a:ext cx="2135717" cy="61912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839258</xdr:colOff>
      <xdr:row>25</xdr:row>
      <xdr:rowOff>10583</xdr:rowOff>
    </xdr:from>
    <xdr:to>
      <xdr:col>7</xdr:col>
      <xdr:colOff>9524</xdr:colOff>
      <xdr:row>26</xdr:row>
      <xdr:rowOff>193674</xdr:rowOff>
    </xdr:to>
    <xdr:sp macro="" textlink="">
      <xdr:nvSpPr>
        <xdr:cNvPr id="8" name="四角形: 角を丸くする 7">
          <a:extLst>
            <a:ext uri="{FF2B5EF4-FFF2-40B4-BE49-F238E27FC236}">
              <a16:creationId xmlns:a16="http://schemas.microsoft.com/office/drawing/2014/main" id="{A542BB77-A09E-4967-83DE-3F8FD8EBE0C5}"/>
            </a:ext>
          </a:extLst>
        </xdr:cNvPr>
        <xdr:cNvSpPr/>
      </xdr:nvSpPr>
      <xdr:spPr>
        <a:xfrm>
          <a:off x="4247091" y="4910666"/>
          <a:ext cx="514350" cy="38417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840317</xdr:colOff>
      <xdr:row>37</xdr:row>
      <xdr:rowOff>2116</xdr:rowOff>
    </xdr:from>
    <xdr:to>
      <xdr:col>7</xdr:col>
      <xdr:colOff>10583</xdr:colOff>
      <xdr:row>38</xdr:row>
      <xdr:rowOff>182033</xdr:rowOff>
    </xdr:to>
    <xdr:sp macro="" textlink="">
      <xdr:nvSpPr>
        <xdr:cNvPr id="9" name="四角形: 角を丸くする 8">
          <a:extLst>
            <a:ext uri="{FF2B5EF4-FFF2-40B4-BE49-F238E27FC236}">
              <a16:creationId xmlns:a16="http://schemas.microsoft.com/office/drawing/2014/main" id="{0D3DBA5B-5B9F-4593-AC1F-F0095863073D}"/>
            </a:ext>
          </a:extLst>
        </xdr:cNvPr>
        <xdr:cNvSpPr/>
      </xdr:nvSpPr>
      <xdr:spPr>
        <a:xfrm>
          <a:off x="4248150" y="6574366"/>
          <a:ext cx="514350" cy="381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850900</xdr:colOff>
      <xdr:row>49</xdr:row>
      <xdr:rowOff>23283</xdr:rowOff>
    </xdr:from>
    <xdr:to>
      <xdr:col>7</xdr:col>
      <xdr:colOff>21166</xdr:colOff>
      <xdr:row>51</xdr:row>
      <xdr:rowOff>2117</xdr:rowOff>
    </xdr:to>
    <xdr:sp macro="" textlink="">
      <xdr:nvSpPr>
        <xdr:cNvPr id="10" name="四角形: 角を丸くする 9">
          <a:extLst>
            <a:ext uri="{FF2B5EF4-FFF2-40B4-BE49-F238E27FC236}">
              <a16:creationId xmlns:a16="http://schemas.microsoft.com/office/drawing/2014/main" id="{26F6E20C-50D3-4689-82FA-F94A9BC8F572}"/>
            </a:ext>
          </a:extLst>
        </xdr:cNvPr>
        <xdr:cNvSpPr/>
      </xdr:nvSpPr>
      <xdr:spPr>
        <a:xfrm>
          <a:off x="4258733" y="8267700"/>
          <a:ext cx="514350" cy="381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360890</xdr:colOff>
      <xdr:row>1</xdr:row>
      <xdr:rowOff>21167</xdr:rowOff>
    </xdr:from>
    <xdr:to>
      <xdr:col>7</xdr:col>
      <xdr:colOff>522056</xdr:colOff>
      <xdr:row>4</xdr:row>
      <xdr:rowOff>171750</xdr:rowOff>
    </xdr:to>
    <xdr:sp macro="" textlink="">
      <xdr:nvSpPr>
        <xdr:cNvPr id="11" name="楕円 10">
          <a:extLst>
            <a:ext uri="{FF2B5EF4-FFF2-40B4-BE49-F238E27FC236}">
              <a16:creationId xmlns:a16="http://schemas.microsoft.com/office/drawing/2014/main" id="{ACBDDE83-A4A8-45DA-B278-1B6EFB9F8468}"/>
            </a:ext>
          </a:extLst>
        </xdr:cNvPr>
        <xdr:cNvSpPr/>
      </xdr:nvSpPr>
      <xdr:spPr>
        <a:xfrm>
          <a:off x="4625973" y="254000"/>
          <a:ext cx="648000" cy="6480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988483</xdr:colOff>
      <xdr:row>26</xdr:row>
      <xdr:rowOff>0</xdr:rowOff>
    </xdr:from>
    <xdr:to>
      <xdr:col>12</xdr:col>
      <xdr:colOff>19050</xdr:colOff>
      <xdr:row>27</xdr:row>
      <xdr:rowOff>22225</xdr:rowOff>
    </xdr:to>
    <xdr:sp macro="" textlink="">
      <xdr:nvSpPr>
        <xdr:cNvPr id="12" name="四角形: 角を丸くする 11">
          <a:extLst>
            <a:ext uri="{FF2B5EF4-FFF2-40B4-BE49-F238E27FC236}">
              <a16:creationId xmlns:a16="http://schemas.microsoft.com/office/drawing/2014/main" id="{EA04FDAA-3229-4970-8E3E-DEF955B59E66}"/>
            </a:ext>
          </a:extLst>
        </xdr:cNvPr>
        <xdr:cNvSpPr/>
      </xdr:nvSpPr>
      <xdr:spPr>
        <a:xfrm>
          <a:off x="5740400" y="5101167"/>
          <a:ext cx="1993900" cy="223308"/>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988484</xdr:colOff>
      <xdr:row>38</xdr:row>
      <xdr:rowOff>13758</xdr:rowOff>
    </xdr:from>
    <xdr:to>
      <xdr:col>12</xdr:col>
      <xdr:colOff>19051</xdr:colOff>
      <xdr:row>39</xdr:row>
      <xdr:rowOff>21166</xdr:rowOff>
    </xdr:to>
    <xdr:sp macro="" textlink="">
      <xdr:nvSpPr>
        <xdr:cNvPr id="13" name="四角形: 角を丸くする 12">
          <a:extLst>
            <a:ext uri="{FF2B5EF4-FFF2-40B4-BE49-F238E27FC236}">
              <a16:creationId xmlns:a16="http://schemas.microsoft.com/office/drawing/2014/main" id="{252F1377-C457-4FBC-AFC8-C74B5246EAD7}"/>
            </a:ext>
          </a:extLst>
        </xdr:cNvPr>
        <xdr:cNvSpPr/>
      </xdr:nvSpPr>
      <xdr:spPr>
        <a:xfrm>
          <a:off x="5740401" y="6787091"/>
          <a:ext cx="1993900" cy="208492"/>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989540</xdr:colOff>
      <xdr:row>50</xdr:row>
      <xdr:rowOff>0</xdr:rowOff>
    </xdr:from>
    <xdr:to>
      <xdr:col>12</xdr:col>
      <xdr:colOff>20107</xdr:colOff>
      <xdr:row>51</xdr:row>
      <xdr:rowOff>22226</xdr:rowOff>
    </xdr:to>
    <xdr:sp macro="" textlink="">
      <xdr:nvSpPr>
        <xdr:cNvPr id="14" name="四角形: 角を丸くする 13">
          <a:extLst>
            <a:ext uri="{FF2B5EF4-FFF2-40B4-BE49-F238E27FC236}">
              <a16:creationId xmlns:a16="http://schemas.microsoft.com/office/drawing/2014/main" id="{0E4D8738-63DF-43BA-9F0B-9DC2E3EB71F8}"/>
            </a:ext>
          </a:extLst>
        </xdr:cNvPr>
        <xdr:cNvSpPr/>
      </xdr:nvSpPr>
      <xdr:spPr>
        <a:xfrm>
          <a:off x="5741457" y="8445500"/>
          <a:ext cx="1993900" cy="223309"/>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42333</xdr:colOff>
      <xdr:row>53</xdr:row>
      <xdr:rowOff>2117</xdr:rowOff>
    </xdr:from>
    <xdr:to>
      <xdr:col>15</xdr:col>
      <xdr:colOff>297391</xdr:colOff>
      <xdr:row>55</xdr:row>
      <xdr:rowOff>24342</xdr:rowOff>
    </xdr:to>
    <xdr:sp macro="" textlink="">
      <xdr:nvSpPr>
        <xdr:cNvPr id="15" name="四角形: 角を丸くする 14">
          <a:extLst>
            <a:ext uri="{FF2B5EF4-FFF2-40B4-BE49-F238E27FC236}">
              <a16:creationId xmlns:a16="http://schemas.microsoft.com/office/drawing/2014/main" id="{AD757686-E71C-405C-A56C-0CB1E237E966}"/>
            </a:ext>
          </a:extLst>
        </xdr:cNvPr>
        <xdr:cNvSpPr/>
      </xdr:nvSpPr>
      <xdr:spPr>
        <a:xfrm>
          <a:off x="7757583" y="9050867"/>
          <a:ext cx="1207558" cy="424392"/>
        </a:xfrm>
        <a:prstGeom prst="roundRect">
          <a:avLst>
            <a:gd name="adj" fmla="val 9126"/>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31749</xdr:colOff>
      <xdr:row>56</xdr:row>
      <xdr:rowOff>193675</xdr:rowOff>
    </xdr:from>
    <xdr:to>
      <xdr:col>15</xdr:col>
      <xdr:colOff>142875</xdr:colOff>
      <xdr:row>58</xdr:row>
      <xdr:rowOff>100541</xdr:rowOff>
    </xdr:to>
    <xdr:sp macro="" textlink="">
      <xdr:nvSpPr>
        <xdr:cNvPr id="16" name="吹き出し: 四角形 15">
          <a:extLst>
            <a:ext uri="{FF2B5EF4-FFF2-40B4-BE49-F238E27FC236}">
              <a16:creationId xmlns:a16="http://schemas.microsoft.com/office/drawing/2014/main" id="{79765FF2-CF38-43E1-AD85-E1DF2572D74D}"/>
            </a:ext>
          </a:extLst>
        </xdr:cNvPr>
        <xdr:cNvSpPr/>
      </xdr:nvSpPr>
      <xdr:spPr>
        <a:xfrm>
          <a:off x="7746999" y="9728200"/>
          <a:ext cx="1054101" cy="602191"/>
        </a:xfrm>
        <a:prstGeom prst="wedgeRectCallout">
          <a:avLst>
            <a:gd name="adj1" fmla="val 11012"/>
            <a:gd name="adj2" fmla="val -10534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総括表へ転記。</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申請額は</a:t>
          </a:r>
          <a:endParaRPr kumimoji="1" lang="en-US" altLang="ja-JP" sz="900">
            <a:solidFill>
              <a:sysClr val="windowText" lastClr="000000"/>
            </a:solidFill>
          </a:endParaRPr>
        </a:p>
        <a:p>
          <a:pPr algn="l"/>
          <a:r>
            <a:rPr kumimoji="1" lang="en-US" altLang="ja-JP" sz="900">
              <a:solidFill>
                <a:srgbClr val="FFFF00"/>
              </a:solidFill>
            </a:rPr>
            <a:t>※</a:t>
          </a:r>
          <a:r>
            <a:rPr kumimoji="1" lang="ja-JP" altLang="en-US" sz="900">
              <a:solidFill>
                <a:sysClr val="windowText" lastClr="000000"/>
              </a:solidFill>
            </a:rPr>
            <a:t>千円未満切捨</a:t>
          </a:r>
        </a:p>
      </xdr:txBody>
    </xdr:sp>
    <xdr:clientData/>
  </xdr:twoCellAnchor>
  <xdr:twoCellAnchor>
    <xdr:from>
      <xdr:col>6</xdr:col>
      <xdr:colOff>319616</xdr:colOff>
      <xdr:row>5</xdr:row>
      <xdr:rowOff>75141</xdr:rowOff>
    </xdr:from>
    <xdr:to>
      <xdr:col>7</xdr:col>
      <xdr:colOff>518583</xdr:colOff>
      <xdr:row>7</xdr:row>
      <xdr:rowOff>8466</xdr:rowOff>
    </xdr:to>
    <xdr:sp macro="" textlink="">
      <xdr:nvSpPr>
        <xdr:cNvPr id="18" name="吹き出し: 四角形 17">
          <a:extLst>
            <a:ext uri="{FF2B5EF4-FFF2-40B4-BE49-F238E27FC236}">
              <a16:creationId xmlns:a16="http://schemas.microsoft.com/office/drawing/2014/main" id="{2DB96212-423E-4EBD-B02E-E39B200D5241}"/>
            </a:ext>
          </a:extLst>
        </xdr:cNvPr>
        <xdr:cNvSpPr/>
      </xdr:nvSpPr>
      <xdr:spPr>
        <a:xfrm>
          <a:off x="4584699" y="1112308"/>
          <a:ext cx="685801" cy="314325"/>
        </a:xfrm>
        <a:prstGeom prst="wedgeRectCallout">
          <a:avLst>
            <a:gd name="adj1" fmla="val -11956"/>
            <a:gd name="adj2" fmla="val -11811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4</xdr:col>
      <xdr:colOff>182033</xdr:colOff>
      <xdr:row>16</xdr:row>
      <xdr:rowOff>44450</xdr:rowOff>
    </xdr:from>
    <xdr:to>
      <xdr:col>6</xdr:col>
      <xdr:colOff>276225</xdr:colOff>
      <xdr:row>22</xdr:row>
      <xdr:rowOff>114300</xdr:rowOff>
    </xdr:to>
    <xdr:sp macro="" textlink="">
      <xdr:nvSpPr>
        <xdr:cNvPr id="19" name="吹き出し: 四角形 18">
          <a:extLst>
            <a:ext uri="{FF2B5EF4-FFF2-40B4-BE49-F238E27FC236}">
              <a16:creationId xmlns:a16="http://schemas.microsoft.com/office/drawing/2014/main" id="{CD0B8F73-6DEC-4464-AA80-132D88F847AB}"/>
            </a:ext>
          </a:extLst>
        </xdr:cNvPr>
        <xdr:cNvSpPr/>
      </xdr:nvSpPr>
      <xdr:spPr>
        <a:xfrm>
          <a:off x="2734733" y="3797300"/>
          <a:ext cx="1808692" cy="812800"/>
        </a:xfrm>
        <a:prstGeom prst="wedgeRectCallout">
          <a:avLst>
            <a:gd name="adj1" fmla="val -62976"/>
            <a:gd name="adj2" fmla="val -1612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対象物品等および１台当たりの</a:t>
          </a:r>
          <a:endParaRPr kumimoji="1" lang="en-US" altLang="ja-JP" sz="900">
            <a:solidFill>
              <a:sysClr val="windowText" lastClr="000000"/>
            </a:solidFill>
          </a:endParaRPr>
        </a:p>
        <a:p>
          <a:pPr algn="l"/>
          <a:r>
            <a:rPr kumimoji="1" lang="ja-JP" altLang="en-US" sz="900">
              <a:solidFill>
                <a:sysClr val="windowText" lastClr="000000"/>
              </a:solidFill>
            </a:rPr>
            <a:t>金額を入力。</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物品名は、機種名等が</a:t>
          </a:r>
          <a:endParaRPr kumimoji="1" lang="en-US" altLang="ja-JP" sz="900">
            <a:solidFill>
              <a:sysClr val="windowText" lastClr="000000"/>
            </a:solidFill>
          </a:endParaRPr>
        </a:p>
        <a:p>
          <a:pPr algn="l"/>
          <a:r>
            <a:rPr kumimoji="1" lang="en-US" altLang="ja-JP" sz="900">
              <a:solidFill>
                <a:sysClr val="windowText" lastClr="000000"/>
              </a:solidFill>
            </a:rPr>
            <a:t>    </a:t>
          </a:r>
          <a:r>
            <a:rPr kumimoji="1" lang="ja-JP" altLang="en-US" sz="900">
              <a:solidFill>
                <a:sysClr val="windowText" lastClr="000000"/>
              </a:solidFill>
            </a:rPr>
            <a:t>わかるように入力してください。</a:t>
          </a:r>
        </a:p>
      </xdr:txBody>
    </xdr:sp>
    <xdr:clientData/>
  </xdr:twoCellAnchor>
  <xdr:twoCellAnchor>
    <xdr:from>
      <xdr:col>6</xdr:col>
      <xdr:colOff>437094</xdr:colOff>
      <xdr:row>20</xdr:row>
      <xdr:rowOff>1059</xdr:rowOff>
    </xdr:from>
    <xdr:to>
      <xdr:col>7</xdr:col>
      <xdr:colOff>969435</xdr:colOff>
      <xdr:row>23</xdr:row>
      <xdr:rowOff>86783</xdr:rowOff>
    </xdr:to>
    <xdr:sp macro="" textlink="">
      <xdr:nvSpPr>
        <xdr:cNvPr id="20" name="吹き出し: 四角形 19">
          <a:extLst>
            <a:ext uri="{FF2B5EF4-FFF2-40B4-BE49-F238E27FC236}">
              <a16:creationId xmlns:a16="http://schemas.microsoft.com/office/drawing/2014/main" id="{DA21B64D-4596-4C32-81F6-946AD3C427E3}"/>
            </a:ext>
          </a:extLst>
        </xdr:cNvPr>
        <xdr:cNvSpPr/>
      </xdr:nvSpPr>
      <xdr:spPr>
        <a:xfrm>
          <a:off x="4704294" y="4249209"/>
          <a:ext cx="1018116" cy="457199"/>
        </a:xfrm>
        <a:prstGeom prst="wedgeRectCallout">
          <a:avLst>
            <a:gd name="adj1" fmla="val -50547"/>
            <a:gd name="adj2" fmla="val 87771"/>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該当するセットの購入数を入力。</a:t>
          </a:r>
        </a:p>
      </xdr:txBody>
    </xdr:sp>
    <xdr:clientData/>
  </xdr:twoCellAnchor>
  <xdr:twoCellAnchor>
    <xdr:from>
      <xdr:col>8</xdr:col>
      <xdr:colOff>29633</xdr:colOff>
      <xdr:row>28</xdr:row>
      <xdr:rowOff>105835</xdr:rowOff>
    </xdr:from>
    <xdr:to>
      <xdr:col>12</xdr:col>
      <xdr:colOff>68791</xdr:colOff>
      <xdr:row>32</xdr:row>
      <xdr:rowOff>64560</xdr:rowOff>
    </xdr:to>
    <xdr:sp macro="" textlink="">
      <xdr:nvSpPr>
        <xdr:cNvPr id="21" name="吹き出し: 四角形 20">
          <a:extLst>
            <a:ext uri="{FF2B5EF4-FFF2-40B4-BE49-F238E27FC236}">
              <a16:creationId xmlns:a16="http://schemas.microsoft.com/office/drawing/2014/main" id="{6DD9C3EA-3395-40FE-AAA1-DF09A704AC2B}"/>
            </a:ext>
          </a:extLst>
        </xdr:cNvPr>
        <xdr:cNvSpPr/>
      </xdr:nvSpPr>
      <xdr:spPr>
        <a:xfrm>
          <a:off x="5786966" y="5535085"/>
          <a:ext cx="1997075" cy="466725"/>
        </a:xfrm>
        <a:prstGeom prst="wedgeRectCallout">
          <a:avLst>
            <a:gd name="adj1" fmla="val -21072"/>
            <a:gd name="adj2" fmla="val -90789"/>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ysClr val="windowText" lastClr="000000"/>
              </a:solidFill>
              <a:effectLst/>
              <a:latin typeface="+mn-lt"/>
              <a:ea typeface="+mn-ea"/>
              <a:cs typeface="+mn-cs"/>
            </a:rPr>
            <a:t>申請期間①では使用しない。</a:t>
          </a:r>
          <a:endParaRPr lang="ja-JP" altLang="ja-JP" sz="900">
            <a:solidFill>
              <a:sysClr val="windowText" lastClr="000000"/>
            </a:solidFill>
            <a:effectLst/>
          </a:endParaRPr>
        </a:p>
        <a:p>
          <a:r>
            <a:rPr kumimoji="1" lang="ja-JP" altLang="ja-JP" sz="900">
              <a:solidFill>
                <a:sysClr val="windowText" lastClr="000000"/>
              </a:solidFill>
              <a:effectLst/>
              <a:latin typeface="+mn-lt"/>
              <a:ea typeface="+mn-ea"/>
              <a:cs typeface="+mn-cs"/>
            </a:rPr>
            <a:t>申請期間②の加算分申請時に使用。</a:t>
          </a:r>
          <a:endParaRPr lang="ja-JP" altLang="ja-JP" sz="900">
            <a:solidFill>
              <a:sysClr val="windowText" lastClr="000000"/>
            </a:solidFill>
            <a:effectLst/>
          </a:endParaRPr>
        </a:p>
      </xdr:txBody>
    </xdr:sp>
    <xdr:clientData/>
  </xdr:twoCellAnchor>
  <xdr:twoCellAnchor>
    <xdr:from>
      <xdr:col>4</xdr:col>
      <xdr:colOff>273050</xdr:colOff>
      <xdr:row>28</xdr:row>
      <xdr:rowOff>98425</xdr:rowOff>
    </xdr:from>
    <xdr:to>
      <xdr:col>5</xdr:col>
      <xdr:colOff>762000</xdr:colOff>
      <xdr:row>33</xdr:row>
      <xdr:rowOff>69850</xdr:rowOff>
    </xdr:to>
    <xdr:sp macro="" textlink="">
      <xdr:nvSpPr>
        <xdr:cNvPr id="22" name="吹き出し: 四角形 21">
          <a:extLst>
            <a:ext uri="{FF2B5EF4-FFF2-40B4-BE49-F238E27FC236}">
              <a16:creationId xmlns:a16="http://schemas.microsoft.com/office/drawing/2014/main" id="{B75007AB-354C-4132-989B-B8A7FC652FA9}"/>
            </a:ext>
          </a:extLst>
        </xdr:cNvPr>
        <xdr:cNvSpPr/>
      </xdr:nvSpPr>
      <xdr:spPr>
        <a:xfrm>
          <a:off x="2825750" y="5489575"/>
          <a:ext cx="1346200" cy="590550"/>
        </a:xfrm>
        <a:prstGeom prst="wedgeRectCallout">
          <a:avLst>
            <a:gd name="adj1" fmla="val -31951"/>
            <a:gd name="adj2" fmla="val -88671"/>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セット金額が</a:t>
          </a:r>
          <a:r>
            <a:rPr kumimoji="1" lang="en-US" altLang="ja-JP" sz="900">
              <a:solidFill>
                <a:sysClr val="windowText" lastClr="000000"/>
              </a:solidFill>
            </a:rPr>
            <a:t>3</a:t>
          </a:r>
          <a:r>
            <a:rPr kumimoji="1" lang="ja-JP" altLang="en-US" sz="900">
              <a:solidFill>
                <a:sysClr val="windowText" lastClr="000000"/>
              </a:solidFill>
            </a:rPr>
            <a:t>万円以下の場合、対象外と表示されます。</a:t>
          </a:r>
        </a:p>
      </xdr:txBody>
    </xdr:sp>
    <xdr:clientData/>
  </xdr:twoCellAnchor>
  <xdr:twoCellAnchor>
    <xdr:from>
      <xdr:col>4</xdr:col>
      <xdr:colOff>25400</xdr:colOff>
      <xdr:row>25</xdr:row>
      <xdr:rowOff>23284</xdr:rowOff>
    </xdr:from>
    <xdr:to>
      <xdr:col>5</xdr:col>
      <xdr:colOff>31750</xdr:colOff>
      <xdr:row>26</xdr:row>
      <xdr:rowOff>184150</xdr:rowOff>
    </xdr:to>
    <xdr:sp macro="" textlink="">
      <xdr:nvSpPr>
        <xdr:cNvPr id="23" name="四角形: 角を丸くする 22">
          <a:extLst>
            <a:ext uri="{FF2B5EF4-FFF2-40B4-BE49-F238E27FC236}">
              <a16:creationId xmlns:a16="http://schemas.microsoft.com/office/drawing/2014/main" id="{91D01477-6FE7-4F72-8C44-11511269DE5E}"/>
            </a:ext>
          </a:extLst>
        </xdr:cNvPr>
        <xdr:cNvSpPr/>
      </xdr:nvSpPr>
      <xdr:spPr>
        <a:xfrm>
          <a:off x="2575983" y="4923367"/>
          <a:ext cx="863600" cy="361950"/>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57</xdr:row>
      <xdr:rowOff>297391</xdr:rowOff>
    </xdr:from>
    <xdr:to>
      <xdr:col>1</xdr:col>
      <xdr:colOff>63500</xdr:colOff>
      <xdr:row>78</xdr:row>
      <xdr:rowOff>116417</xdr:rowOff>
    </xdr:to>
    <xdr:sp macro="" textlink="">
      <xdr:nvSpPr>
        <xdr:cNvPr id="24" name="四角形: 角を丸くする 23">
          <a:extLst>
            <a:ext uri="{FF2B5EF4-FFF2-40B4-BE49-F238E27FC236}">
              <a16:creationId xmlns:a16="http://schemas.microsoft.com/office/drawing/2014/main" id="{C3D8A516-319E-47AC-A487-082990A84224}"/>
            </a:ext>
          </a:extLst>
        </xdr:cNvPr>
        <xdr:cNvSpPr/>
      </xdr:nvSpPr>
      <xdr:spPr>
        <a:xfrm>
          <a:off x="0" y="10256308"/>
          <a:ext cx="264583" cy="3629026"/>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35979</xdr:colOff>
      <xdr:row>56</xdr:row>
      <xdr:rowOff>47624</xdr:rowOff>
    </xdr:from>
    <xdr:to>
      <xdr:col>3</xdr:col>
      <xdr:colOff>350305</xdr:colOff>
      <xdr:row>57</xdr:row>
      <xdr:rowOff>191556</xdr:rowOff>
    </xdr:to>
    <xdr:sp macro="" textlink="">
      <xdr:nvSpPr>
        <xdr:cNvPr id="25" name="吹き出し: 四角形 24">
          <a:extLst>
            <a:ext uri="{FF2B5EF4-FFF2-40B4-BE49-F238E27FC236}">
              <a16:creationId xmlns:a16="http://schemas.microsoft.com/office/drawing/2014/main" id="{F2BF58C4-661F-4F3C-BEAD-7564E308DA90}"/>
            </a:ext>
          </a:extLst>
        </xdr:cNvPr>
        <xdr:cNvSpPr/>
      </xdr:nvSpPr>
      <xdr:spPr>
        <a:xfrm>
          <a:off x="237062" y="9689041"/>
          <a:ext cx="1806576" cy="461432"/>
        </a:xfrm>
        <a:prstGeom prst="wedgeRectCallout">
          <a:avLst>
            <a:gd name="adj1" fmla="val -47859"/>
            <a:gd name="adj2" fmla="val 74324"/>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内容を確認し、該当するボックスにチェックを入力。</a:t>
          </a:r>
        </a:p>
      </xdr:txBody>
    </xdr:sp>
    <xdr:clientData/>
  </xdr:twoCellAnchor>
  <xdr:twoCellAnchor>
    <xdr:from>
      <xdr:col>2</xdr:col>
      <xdr:colOff>41275</xdr:colOff>
      <xdr:row>72</xdr:row>
      <xdr:rowOff>151341</xdr:rowOff>
    </xdr:from>
    <xdr:to>
      <xdr:col>8</xdr:col>
      <xdr:colOff>183093</xdr:colOff>
      <xdr:row>74</xdr:row>
      <xdr:rowOff>53974</xdr:rowOff>
    </xdr:to>
    <xdr:sp macro="" textlink="">
      <xdr:nvSpPr>
        <xdr:cNvPr id="26" name="吹き出し: 四角形 25">
          <a:extLst>
            <a:ext uri="{FF2B5EF4-FFF2-40B4-BE49-F238E27FC236}">
              <a16:creationId xmlns:a16="http://schemas.microsoft.com/office/drawing/2014/main" id="{11A4FC78-3C70-4BAE-9C92-B6102CA0A7B1}"/>
            </a:ext>
          </a:extLst>
        </xdr:cNvPr>
        <xdr:cNvSpPr/>
      </xdr:nvSpPr>
      <xdr:spPr>
        <a:xfrm>
          <a:off x="517525" y="12781491"/>
          <a:ext cx="5428193" cy="216958"/>
        </a:xfrm>
        <a:prstGeom prst="wedgeRectCallout">
          <a:avLst>
            <a:gd name="adj1" fmla="val -54955"/>
            <a:gd name="adj2" fmla="val -25955"/>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加算分については、申請期間①で負担軽減を実施していない場合、チェックする必要はありません。</a:t>
          </a:r>
          <a:endParaRPr kumimoji="1" lang="en-US" altLang="ja-JP" sz="900">
            <a:solidFill>
              <a:sysClr val="windowText" lastClr="000000"/>
            </a:solidFill>
          </a:endParaRPr>
        </a:p>
      </xdr:txBody>
    </xdr:sp>
    <xdr:clientData/>
  </xdr:twoCellAnchor>
  <xdr:twoCellAnchor>
    <xdr:from>
      <xdr:col>9</xdr:col>
      <xdr:colOff>148167</xdr:colOff>
      <xdr:row>5</xdr:row>
      <xdr:rowOff>134409</xdr:rowOff>
    </xdr:from>
    <xdr:to>
      <xdr:col>15</xdr:col>
      <xdr:colOff>26458</xdr:colOff>
      <xdr:row>7</xdr:row>
      <xdr:rowOff>23285</xdr:rowOff>
    </xdr:to>
    <xdr:sp macro="" textlink="">
      <xdr:nvSpPr>
        <xdr:cNvPr id="29" name="吹き出し: 四角形 28">
          <a:extLst>
            <a:ext uri="{FF2B5EF4-FFF2-40B4-BE49-F238E27FC236}">
              <a16:creationId xmlns:a16="http://schemas.microsoft.com/office/drawing/2014/main" id="{CB1C927D-81B8-4FD5-9535-5FAE036F8222}"/>
            </a:ext>
          </a:extLst>
        </xdr:cNvPr>
        <xdr:cNvSpPr/>
      </xdr:nvSpPr>
      <xdr:spPr>
        <a:xfrm>
          <a:off x="6920442" y="1172634"/>
          <a:ext cx="1764241" cy="269876"/>
        </a:xfrm>
        <a:prstGeom prst="wedgeRectCallout">
          <a:avLst>
            <a:gd name="adj1" fmla="val -23692"/>
            <a:gd name="adj2" fmla="val -109203"/>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学校名、学校番号（</a:t>
          </a:r>
          <a:r>
            <a:rPr kumimoji="1" lang="en-US" altLang="ja-JP" sz="900">
              <a:solidFill>
                <a:sysClr val="windowText" lastClr="000000"/>
              </a:solidFill>
            </a:rPr>
            <a:t>7</a:t>
          </a:r>
          <a:r>
            <a:rPr kumimoji="1" lang="ja-JP" altLang="en-US" sz="900">
              <a:solidFill>
                <a:sysClr val="windowText" lastClr="000000"/>
              </a:solidFill>
            </a:rPr>
            <a:t>桁）を入力。</a:t>
          </a:r>
        </a:p>
      </xdr:txBody>
    </xdr:sp>
    <xdr:clientData/>
  </xdr:twoCellAnchor>
  <xdr:twoCellAnchor>
    <xdr:from>
      <xdr:col>2</xdr:col>
      <xdr:colOff>1171575</xdr:colOff>
      <xdr:row>7</xdr:row>
      <xdr:rowOff>464609</xdr:rowOff>
    </xdr:from>
    <xdr:to>
      <xdr:col>4</xdr:col>
      <xdr:colOff>47625</xdr:colOff>
      <xdr:row>9</xdr:row>
      <xdr:rowOff>27517</xdr:rowOff>
    </xdr:to>
    <xdr:sp macro="" textlink="">
      <xdr:nvSpPr>
        <xdr:cNvPr id="3" name="四角形: 角を丸くする 2">
          <a:extLst>
            <a:ext uri="{FF2B5EF4-FFF2-40B4-BE49-F238E27FC236}">
              <a16:creationId xmlns:a16="http://schemas.microsoft.com/office/drawing/2014/main" id="{0E696F98-F0A5-47F2-B81D-8CF0F161A2D0}"/>
            </a:ext>
          </a:extLst>
        </xdr:cNvPr>
        <xdr:cNvSpPr/>
      </xdr:nvSpPr>
      <xdr:spPr>
        <a:xfrm>
          <a:off x="1647825" y="1883834"/>
          <a:ext cx="952500" cy="296333"/>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820208</xdr:colOff>
      <xdr:row>6</xdr:row>
      <xdr:rowOff>9525</xdr:rowOff>
    </xdr:from>
    <xdr:to>
      <xdr:col>5</xdr:col>
      <xdr:colOff>100541</xdr:colOff>
      <xdr:row>7</xdr:row>
      <xdr:rowOff>327025</xdr:rowOff>
    </xdr:to>
    <xdr:sp macro="" textlink="">
      <xdr:nvSpPr>
        <xdr:cNvPr id="17" name="吹き出し: 四角形 16">
          <a:extLst>
            <a:ext uri="{FF2B5EF4-FFF2-40B4-BE49-F238E27FC236}">
              <a16:creationId xmlns:a16="http://schemas.microsoft.com/office/drawing/2014/main" id="{0EB1FB0E-CC57-4840-B8C9-C68807034488}"/>
            </a:ext>
          </a:extLst>
        </xdr:cNvPr>
        <xdr:cNvSpPr/>
      </xdr:nvSpPr>
      <xdr:spPr>
        <a:xfrm>
          <a:off x="2515658" y="1238250"/>
          <a:ext cx="994833" cy="508000"/>
        </a:xfrm>
        <a:prstGeom prst="wedgeRectCallout">
          <a:avLst>
            <a:gd name="adj1" fmla="val -45809"/>
            <a:gd name="adj2" fmla="val 8524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対応する申請期間に○を入力。</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390524</xdr:colOff>
      <xdr:row>1</xdr:row>
      <xdr:rowOff>57149</xdr:rowOff>
    </xdr:from>
    <xdr:to>
      <xdr:col>7</xdr:col>
      <xdr:colOff>480749</xdr:colOff>
      <xdr:row>4</xdr:row>
      <xdr:rowOff>128324</xdr:rowOff>
    </xdr:to>
    <xdr:sp macro="" textlink="">
      <xdr:nvSpPr>
        <xdr:cNvPr id="2" name="Oval 12">
          <a:extLst>
            <a:ext uri="{FF2B5EF4-FFF2-40B4-BE49-F238E27FC236}">
              <a16:creationId xmlns:a16="http://schemas.microsoft.com/office/drawing/2014/main" id="{0531C2F6-5B1E-40D6-989B-3444DC7EB877}"/>
            </a:ext>
          </a:extLst>
        </xdr:cNvPr>
        <xdr:cNvSpPr>
          <a:spLocks noChangeArrowheads="1"/>
        </xdr:cNvSpPr>
      </xdr:nvSpPr>
      <xdr:spPr bwMode="auto">
        <a:xfrm>
          <a:off x="4657724" y="285749"/>
          <a:ext cx="576000" cy="576000"/>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A7122-DD9D-4688-BDD2-372E8E1D280E}">
  <dimension ref="A2:H22"/>
  <sheetViews>
    <sheetView tabSelected="1" zoomScale="90" zoomScaleNormal="90" workbookViewId="0">
      <selection activeCell="C1" sqref="C1"/>
    </sheetView>
  </sheetViews>
  <sheetFormatPr defaultRowHeight="13.5"/>
  <sheetData>
    <row r="2" spans="1:8" ht="30" customHeight="1">
      <c r="A2" s="191" t="s">
        <v>173</v>
      </c>
      <c r="B2" s="191"/>
      <c r="C2" s="191"/>
      <c r="D2" s="191"/>
      <c r="E2" s="191"/>
      <c r="F2" s="191"/>
      <c r="G2" s="164"/>
      <c r="H2" s="164"/>
    </row>
    <row r="3" spans="1:8" ht="30" customHeight="1">
      <c r="A3" s="192" t="s">
        <v>174</v>
      </c>
      <c r="B3" s="192"/>
      <c r="C3" s="192"/>
      <c r="D3" s="192"/>
      <c r="E3" s="192"/>
      <c r="F3" s="192"/>
      <c r="G3" s="164"/>
      <c r="H3" s="164"/>
    </row>
    <row r="4" spans="1:8" ht="30" customHeight="1">
      <c r="A4" s="192" t="s">
        <v>179</v>
      </c>
      <c r="B4" s="192"/>
      <c r="C4" s="192"/>
      <c r="D4" s="192"/>
      <c r="E4" s="192"/>
      <c r="F4" s="192"/>
      <c r="G4" s="164"/>
      <c r="H4" s="164"/>
    </row>
    <row r="5" spans="1:8" ht="39.950000000000003" customHeight="1">
      <c r="F5" s="165"/>
    </row>
    <row r="6" spans="1:8" ht="39.950000000000003" customHeight="1">
      <c r="A6" s="166" t="s">
        <v>175</v>
      </c>
      <c r="C6" s="167"/>
    </row>
    <row r="7" spans="1:8" ht="20.100000000000001" customHeight="1">
      <c r="A7" s="166"/>
      <c r="C7" s="167"/>
    </row>
    <row r="8" spans="1:8" ht="24.95" customHeight="1"/>
    <row r="9" spans="1:8" ht="24.95" customHeight="1">
      <c r="C9" t="s">
        <v>176</v>
      </c>
    </row>
    <row r="10" spans="1:8" ht="24.95" customHeight="1"/>
    <row r="11" spans="1:8" ht="24.95" customHeight="1"/>
    <row r="12" spans="1:8" ht="24.95" customHeight="1">
      <c r="C12" t="s">
        <v>177</v>
      </c>
    </row>
    <row r="13" spans="1:8" ht="24.95" customHeight="1"/>
    <row r="14" spans="1:8" ht="24.95" customHeight="1"/>
    <row r="15" spans="1:8" ht="24.95" customHeight="1">
      <c r="C15" t="s">
        <v>178</v>
      </c>
    </row>
    <row r="16" spans="1:8" ht="24.95" customHeight="1"/>
    <row r="17" ht="24.95" customHeight="1"/>
    <row r="18" ht="24.95" customHeight="1"/>
    <row r="19" ht="24.95" customHeight="1"/>
    <row r="20" ht="24.95" customHeight="1"/>
    <row r="21" ht="24.95" customHeight="1"/>
    <row r="22" ht="24.95" customHeight="1"/>
  </sheetData>
  <mergeCells count="3">
    <mergeCell ref="A2:F2"/>
    <mergeCell ref="A3:F3"/>
    <mergeCell ref="A4:F4"/>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
  <sheetViews>
    <sheetView workbookViewId="0">
      <selection activeCell="C1" sqref="C1"/>
    </sheetView>
  </sheetViews>
  <sheetFormatPr defaultColWidth="8.7265625" defaultRowHeight="12.75"/>
  <cols>
    <col min="1" max="1" width="8.7265625" style="10"/>
    <col min="2" max="2" width="6" style="10" customWidth="1"/>
    <col min="3" max="3" width="19" style="10" customWidth="1"/>
    <col min="4" max="4" width="7.54296875" style="10" customWidth="1"/>
    <col min="5" max="16384" width="8.7265625" style="10"/>
  </cols>
  <sheetData>
    <row r="1" spans="1:2">
      <c r="A1" s="10" t="s">
        <v>106</v>
      </c>
    </row>
    <row r="2" spans="1:2" ht="14.25">
      <c r="A2" s="75" t="s">
        <v>42</v>
      </c>
      <c r="B2" s="150" t="s">
        <v>39</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Z99"/>
  <sheetViews>
    <sheetView view="pageBreakPreview" zoomScaleNormal="100" zoomScaleSheetLayoutView="100" workbookViewId="0">
      <selection activeCell="C1" sqref="C1"/>
    </sheetView>
  </sheetViews>
  <sheetFormatPr defaultColWidth="8.7265625" defaultRowHeight="13.5"/>
  <cols>
    <col min="1" max="1" width="1.7265625" style="1" customWidth="1"/>
    <col min="2" max="8" width="1.453125" style="1" customWidth="1"/>
    <col min="9" max="9" width="2.90625" style="1" customWidth="1"/>
    <col min="10" max="10" width="1.453125" style="1" customWidth="1"/>
    <col min="11" max="11" width="2.90625" style="1" customWidth="1"/>
    <col min="12" max="12" width="3.08984375" style="1" customWidth="1"/>
    <col min="13" max="26" width="3.36328125" style="1" customWidth="1"/>
    <col min="27" max="112" width="3.6328125" style="1" customWidth="1"/>
    <col min="113" max="16384" width="8.7265625" style="1"/>
  </cols>
  <sheetData>
    <row r="1" spans="1:26" ht="14.25">
      <c r="A1" s="101" t="s">
        <v>93</v>
      </c>
    </row>
    <row r="2" spans="1:26" ht="12" customHeight="1"/>
    <row r="3" spans="1:26" ht="13.5" customHeight="1">
      <c r="B3" s="273" t="s">
        <v>90</v>
      </c>
      <c r="C3" s="274"/>
      <c r="D3" s="274"/>
      <c r="E3" s="274"/>
      <c r="F3" s="274"/>
      <c r="G3" s="274"/>
      <c r="H3" s="274"/>
      <c r="I3" s="274"/>
      <c r="J3" s="274"/>
      <c r="K3" s="275"/>
      <c r="L3" s="142"/>
      <c r="M3" s="142"/>
      <c r="N3" s="142"/>
      <c r="O3" s="142"/>
      <c r="S3" s="263" t="s">
        <v>172</v>
      </c>
      <c r="T3" s="263"/>
      <c r="U3" s="6" t="s">
        <v>255</v>
      </c>
      <c r="V3" s="28" t="s">
        <v>0</v>
      </c>
      <c r="W3" s="6" t="s">
        <v>180</v>
      </c>
      <c r="X3" s="28" t="s">
        <v>1</v>
      </c>
      <c r="Y3" s="6" t="s">
        <v>255</v>
      </c>
      <c r="Z3" s="28" t="s">
        <v>2</v>
      </c>
    </row>
    <row r="4" spans="1:26" ht="14.25" customHeight="1">
      <c r="B4" s="276"/>
      <c r="C4" s="277"/>
      <c r="D4" s="277"/>
      <c r="E4" s="277"/>
      <c r="F4" s="277"/>
      <c r="G4" s="277"/>
      <c r="H4" s="277"/>
      <c r="I4" s="277"/>
      <c r="J4" s="277"/>
      <c r="K4" s="278"/>
      <c r="L4" s="142"/>
      <c r="M4" s="142"/>
      <c r="N4" s="142"/>
      <c r="O4" s="142"/>
    </row>
    <row r="5" spans="1:26" ht="15" customHeight="1">
      <c r="B5" s="28"/>
      <c r="C5" s="28"/>
      <c r="D5" s="28"/>
      <c r="E5" s="28"/>
      <c r="F5" s="28"/>
      <c r="G5" s="28"/>
      <c r="H5" s="28"/>
      <c r="I5" s="28"/>
      <c r="J5" s="28"/>
      <c r="K5" s="28"/>
      <c r="L5" s="28"/>
      <c r="M5" s="28"/>
      <c r="Q5" s="270" t="s">
        <v>168</v>
      </c>
      <c r="R5" s="271"/>
      <c r="S5" s="271"/>
      <c r="T5" s="271"/>
      <c r="U5" s="272"/>
      <c r="V5" s="160" t="s">
        <v>182</v>
      </c>
      <c r="W5" s="161" t="s">
        <v>182</v>
      </c>
      <c r="X5" s="161" t="s">
        <v>182</v>
      </c>
      <c r="Y5" s="161" t="s">
        <v>182</v>
      </c>
      <c r="Z5" s="162" t="s">
        <v>182</v>
      </c>
    </row>
    <row r="6" spans="1:26">
      <c r="B6" s="1" t="s">
        <v>18</v>
      </c>
      <c r="V6" s="7"/>
    </row>
    <row r="8" spans="1:26" ht="12.95" customHeight="1">
      <c r="A8" s="353"/>
      <c r="B8" s="316" t="s">
        <v>87</v>
      </c>
      <c r="C8" s="316"/>
      <c r="D8" s="316"/>
      <c r="E8" s="316"/>
      <c r="F8" s="316"/>
      <c r="G8" s="316"/>
      <c r="H8" s="232" t="s">
        <v>157</v>
      </c>
      <c r="I8" s="233"/>
      <c r="J8" s="233"/>
      <c r="K8" s="234"/>
      <c r="N8" s="279" t="s">
        <v>154</v>
      </c>
      <c r="O8" s="280"/>
      <c r="P8" s="281"/>
      <c r="Q8" s="298" t="s">
        <v>183</v>
      </c>
      <c r="R8" s="299"/>
      <c r="S8" s="299"/>
      <c r="T8" s="299"/>
      <c r="U8" s="299"/>
      <c r="V8" s="299"/>
      <c r="W8" s="299"/>
      <c r="X8" s="299"/>
      <c r="Y8" s="299"/>
      <c r="Z8" s="299"/>
    </row>
    <row r="9" spans="1:26" ht="12.95" customHeight="1">
      <c r="A9" s="353"/>
      <c r="B9" s="316"/>
      <c r="C9" s="316"/>
      <c r="D9" s="316"/>
      <c r="E9" s="316"/>
      <c r="F9" s="316"/>
      <c r="G9" s="316"/>
      <c r="H9" s="235" t="s">
        <v>181</v>
      </c>
      <c r="I9" s="236"/>
      <c r="J9" s="236"/>
      <c r="K9" s="237"/>
      <c r="N9" s="282"/>
      <c r="O9" s="283"/>
      <c r="P9" s="284"/>
      <c r="Q9" s="299"/>
      <c r="R9" s="299"/>
      <c r="S9" s="299"/>
      <c r="T9" s="299"/>
      <c r="U9" s="299"/>
      <c r="V9" s="299"/>
      <c r="W9" s="299"/>
      <c r="X9" s="299"/>
      <c r="Y9" s="299"/>
      <c r="Z9" s="299"/>
    </row>
    <row r="10" spans="1:26" ht="12.95" customHeight="1">
      <c r="A10" s="353"/>
      <c r="B10" s="316"/>
      <c r="C10" s="316"/>
      <c r="D10" s="316"/>
      <c r="E10" s="316"/>
      <c r="F10" s="316"/>
      <c r="G10" s="316"/>
      <c r="H10" s="238"/>
      <c r="I10" s="239"/>
      <c r="J10" s="239"/>
      <c r="K10" s="240"/>
      <c r="N10" s="285"/>
      <c r="O10" s="286"/>
      <c r="P10" s="287"/>
      <c r="Q10" s="299"/>
      <c r="R10" s="299"/>
      <c r="S10" s="299"/>
      <c r="T10" s="299"/>
      <c r="U10" s="299"/>
      <c r="V10" s="299"/>
      <c r="W10" s="299"/>
      <c r="X10" s="299"/>
      <c r="Y10" s="299"/>
      <c r="Z10" s="299"/>
    </row>
    <row r="11" spans="1:26" ht="12.95" customHeight="1">
      <c r="B11" s="316" t="s">
        <v>88</v>
      </c>
      <c r="C11" s="316"/>
      <c r="D11" s="316"/>
      <c r="E11" s="316"/>
      <c r="F11" s="316"/>
      <c r="G11" s="316"/>
      <c r="H11" s="330" t="s">
        <v>85</v>
      </c>
      <c r="I11" s="330"/>
      <c r="J11" s="330" t="s">
        <v>156</v>
      </c>
      <c r="K11" s="330"/>
      <c r="N11" s="279" t="s">
        <v>149</v>
      </c>
      <c r="O11" s="280"/>
      <c r="P11" s="281"/>
      <c r="Q11" s="241" t="s">
        <v>184</v>
      </c>
      <c r="R11" s="241"/>
      <c r="S11" s="241"/>
      <c r="T11" s="241"/>
      <c r="U11" s="241"/>
      <c r="V11" s="241"/>
      <c r="W11" s="241"/>
      <c r="X11" s="241"/>
      <c r="Y11" s="241"/>
      <c r="Z11" s="241"/>
    </row>
    <row r="12" spans="1:26" ht="12.95" customHeight="1">
      <c r="A12" s="353"/>
      <c r="B12" s="316"/>
      <c r="C12" s="316"/>
      <c r="D12" s="316"/>
      <c r="E12" s="316"/>
      <c r="F12" s="316"/>
      <c r="G12" s="316"/>
      <c r="H12" s="331"/>
      <c r="I12" s="331"/>
      <c r="J12" s="331"/>
      <c r="K12" s="331"/>
      <c r="N12" s="285"/>
      <c r="O12" s="286"/>
      <c r="P12" s="287"/>
      <c r="Q12" s="241"/>
      <c r="R12" s="241"/>
      <c r="S12" s="241"/>
      <c r="T12" s="241"/>
      <c r="U12" s="241"/>
      <c r="V12" s="241"/>
      <c r="W12" s="241"/>
      <c r="X12" s="241"/>
      <c r="Y12" s="241"/>
      <c r="Z12" s="241"/>
    </row>
    <row r="13" spans="1:26" ht="12.95" customHeight="1">
      <c r="A13" s="353"/>
      <c r="B13" s="316"/>
      <c r="C13" s="316"/>
      <c r="D13" s="316"/>
      <c r="E13" s="316"/>
      <c r="F13" s="316"/>
      <c r="G13" s="316"/>
      <c r="H13" s="331"/>
      <c r="I13" s="331"/>
      <c r="J13" s="331"/>
      <c r="K13" s="331"/>
      <c r="N13" s="279" t="s">
        <v>158</v>
      </c>
      <c r="O13" s="280"/>
      <c r="P13" s="281"/>
      <c r="Q13" s="242" t="s">
        <v>185</v>
      </c>
      <c r="R13" s="242"/>
      <c r="S13" s="242"/>
      <c r="T13" s="242"/>
      <c r="U13" s="242"/>
      <c r="V13" s="242"/>
      <c r="W13" s="242"/>
      <c r="X13" s="243"/>
      <c r="Y13" s="319" t="s">
        <v>17</v>
      </c>
      <c r="Z13" s="320"/>
    </row>
    <row r="14" spans="1:26" ht="12.95" customHeight="1">
      <c r="N14" s="285"/>
      <c r="O14" s="286"/>
      <c r="P14" s="287"/>
      <c r="Q14" s="242"/>
      <c r="R14" s="242"/>
      <c r="S14" s="242"/>
      <c r="T14" s="242"/>
      <c r="U14" s="242"/>
      <c r="V14" s="242"/>
      <c r="W14" s="242"/>
      <c r="X14" s="243"/>
      <c r="Y14" s="319"/>
      <c r="Z14" s="320"/>
    </row>
    <row r="15" spans="1:26" ht="9.9499999999999993" customHeight="1">
      <c r="N15" s="279" t="s">
        <v>16</v>
      </c>
      <c r="O15" s="280"/>
      <c r="P15" s="281"/>
      <c r="Q15" s="242" t="s">
        <v>186</v>
      </c>
      <c r="R15" s="242"/>
      <c r="S15" s="242"/>
      <c r="T15" s="242"/>
      <c r="U15" s="242"/>
      <c r="V15" s="242"/>
      <c r="W15" s="242"/>
      <c r="X15" s="242"/>
      <c r="Y15" s="242"/>
      <c r="Z15" s="242"/>
    </row>
    <row r="16" spans="1:26" ht="9.9499999999999993" customHeight="1">
      <c r="N16" s="285"/>
      <c r="O16" s="286"/>
      <c r="P16" s="287"/>
      <c r="Q16" s="242"/>
      <c r="R16" s="242"/>
      <c r="S16" s="242"/>
      <c r="T16" s="242"/>
      <c r="U16" s="242"/>
      <c r="V16" s="242"/>
      <c r="W16" s="242"/>
      <c r="X16" s="242"/>
      <c r="Y16" s="242"/>
      <c r="Z16" s="242"/>
    </row>
    <row r="17" spans="2:26" ht="9.9499999999999993" customHeight="1">
      <c r="N17" s="288" t="s">
        <v>15</v>
      </c>
      <c r="O17" s="289"/>
      <c r="P17" s="290"/>
      <c r="Q17" s="244" t="s">
        <v>151</v>
      </c>
      <c r="R17" s="244"/>
      <c r="S17" s="245"/>
      <c r="T17" s="257" t="s">
        <v>187</v>
      </c>
      <c r="U17" s="242"/>
      <c r="V17" s="242"/>
      <c r="W17" s="242"/>
      <c r="X17" s="242"/>
      <c r="Y17" s="242"/>
      <c r="Z17" s="242"/>
    </row>
    <row r="18" spans="2:26" ht="9.9499999999999993" customHeight="1">
      <c r="N18" s="291"/>
      <c r="O18" s="292"/>
      <c r="P18" s="293"/>
      <c r="Q18" s="244"/>
      <c r="R18" s="244"/>
      <c r="S18" s="245"/>
      <c r="T18" s="257"/>
      <c r="U18" s="242"/>
      <c r="V18" s="242"/>
      <c r="W18" s="242"/>
      <c r="X18" s="242"/>
      <c r="Y18" s="242"/>
      <c r="Z18" s="242"/>
    </row>
    <row r="19" spans="2:26" ht="9.9499999999999993" customHeight="1">
      <c r="N19" s="291"/>
      <c r="O19" s="292"/>
      <c r="P19" s="293"/>
      <c r="Q19" s="246" t="s">
        <v>150</v>
      </c>
      <c r="R19" s="246"/>
      <c r="S19" s="247"/>
      <c r="T19" s="257" t="s">
        <v>188</v>
      </c>
      <c r="U19" s="242"/>
      <c r="V19" s="242"/>
      <c r="W19" s="242"/>
      <c r="X19" s="242"/>
      <c r="Y19" s="242"/>
      <c r="Z19" s="242"/>
    </row>
    <row r="20" spans="2:26" ht="9.9499999999999993" customHeight="1">
      <c r="N20" s="294"/>
      <c r="O20" s="295"/>
      <c r="P20" s="296"/>
      <c r="Q20" s="246"/>
      <c r="R20" s="246"/>
      <c r="S20" s="247"/>
      <c r="T20" s="257"/>
      <c r="U20" s="242"/>
      <c r="V20" s="242"/>
      <c r="W20" s="242"/>
      <c r="X20" s="242"/>
      <c r="Y20" s="242"/>
      <c r="Z20" s="242"/>
    </row>
    <row r="21" spans="2:26" ht="9.9499999999999993" customHeight="1">
      <c r="N21" s="288" t="s">
        <v>19</v>
      </c>
      <c r="O21" s="289"/>
      <c r="P21" s="290"/>
      <c r="Q21" s="258" t="s">
        <v>189</v>
      </c>
      <c r="R21" s="242"/>
      <c r="S21" s="242"/>
      <c r="T21" s="242"/>
      <c r="U21" s="242"/>
      <c r="V21" s="242"/>
      <c r="W21" s="242"/>
      <c r="X21" s="242"/>
      <c r="Y21" s="242"/>
      <c r="Z21" s="242"/>
    </row>
    <row r="22" spans="2:26" ht="9.9499999999999993" customHeight="1">
      <c r="N22" s="294"/>
      <c r="O22" s="295"/>
      <c r="P22" s="296"/>
      <c r="Q22" s="242"/>
      <c r="R22" s="242"/>
      <c r="S22" s="242"/>
      <c r="T22" s="242"/>
      <c r="U22" s="242"/>
      <c r="V22" s="242"/>
      <c r="W22" s="242"/>
      <c r="X22" s="242"/>
      <c r="Y22" s="242"/>
      <c r="Z22" s="242"/>
    </row>
    <row r="23" spans="2:26">
      <c r="Z23" s="159" t="s">
        <v>11</v>
      </c>
    </row>
    <row r="24" spans="2:26" ht="11.45" customHeight="1">
      <c r="B24" s="317" t="s">
        <v>60</v>
      </c>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9"/>
    </row>
    <row r="25" spans="2:26" ht="11.45" customHeight="1">
      <c r="B25" s="317"/>
      <c r="C25" s="317"/>
      <c r="D25" s="317"/>
      <c r="E25" s="317"/>
      <c r="F25" s="317"/>
      <c r="G25" s="317"/>
      <c r="H25" s="317"/>
      <c r="I25" s="317"/>
      <c r="J25" s="317"/>
      <c r="K25" s="317"/>
      <c r="L25" s="317"/>
      <c r="M25" s="317"/>
      <c r="N25" s="317"/>
      <c r="O25" s="317"/>
      <c r="P25" s="317"/>
      <c r="Q25" s="317"/>
      <c r="R25" s="317"/>
      <c r="S25" s="317"/>
      <c r="T25" s="317"/>
      <c r="U25" s="317"/>
      <c r="V25" s="317"/>
      <c r="W25" s="317"/>
      <c r="X25" s="317"/>
      <c r="Y25" s="317"/>
      <c r="Z25" s="9"/>
    </row>
    <row r="26" spans="2:26" ht="11.45" customHeight="1">
      <c r="B26" s="317"/>
      <c r="C26" s="317"/>
      <c r="D26" s="317"/>
      <c r="E26" s="317"/>
      <c r="F26" s="317"/>
      <c r="G26" s="317"/>
      <c r="H26" s="317"/>
      <c r="I26" s="317"/>
      <c r="J26" s="317"/>
      <c r="K26" s="317"/>
      <c r="L26" s="317"/>
      <c r="M26" s="317"/>
      <c r="N26" s="317"/>
      <c r="O26" s="317"/>
      <c r="P26" s="317"/>
      <c r="Q26" s="317"/>
      <c r="R26" s="317"/>
      <c r="S26" s="317"/>
      <c r="T26" s="317"/>
      <c r="U26" s="317"/>
      <c r="V26" s="317"/>
      <c r="W26" s="317"/>
      <c r="X26" s="317"/>
      <c r="Y26" s="317"/>
      <c r="Z26" s="9"/>
    </row>
    <row r="27" spans="2:26" ht="9" customHeight="1"/>
    <row r="28" spans="2:26" ht="13.5" customHeight="1">
      <c r="B28" s="318" t="s">
        <v>94</v>
      </c>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8"/>
    </row>
    <row r="29" spans="2:26">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8"/>
    </row>
    <row r="31" spans="2:26">
      <c r="B31" s="206" t="s">
        <v>3</v>
      </c>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row>
    <row r="33" spans="2:26" ht="8.4499999999999993" customHeight="1">
      <c r="B33" s="297" t="s">
        <v>13</v>
      </c>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row>
    <row r="34" spans="2:26" ht="8.4499999999999993" customHeight="1">
      <c r="B34" s="297"/>
      <c r="C34" s="297"/>
      <c r="D34" s="297"/>
      <c r="E34" s="297"/>
      <c r="F34" s="297"/>
      <c r="G34" s="297"/>
      <c r="H34" s="297"/>
      <c r="I34" s="297"/>
      <c r="J34" s="297"/>
      <c r="K34" s="297"/>
      <c r="L34" s="297"/>
      <c r="M34" s="297"/>
      <c r="N34" s="297"/>
      <c r="O34" s="297"/>
      <c r="P34" s="297"/>
      <c r="Q34" s="297"/>
      <c r="R34" s="297"/>
      <c r="S34" s="297"/>
      <c r="T34" s="297"/>
      <c r="U34" s="297"/>
      <c r="V34" s="297"/>
      <c r="W34" s="297"/>
      <c r="X34" s="297"/>
      <c r="Y34" s="297"/>
      <c r="Z34" s="297"/>
    </row>
    <row r="35" spans="2:26" ht="9.9499999999999993" customHeight="1"/>
    <row r="36" spans="2:26">
      <c r="C36" s="211" t="s">
        <v>10</v>
      </c>
      <c r="D36" s="212"/>
      <c r="E36" s="212"/>
      <c r="F36" s="212"/>
      <c r="G36" s="212"/>
      <c r="H36" s="212"/>
      <c r="I36" s="212"/>
      <c r="J36" s="212"/>
      <c r="K36" s="212"/>
      <c r="L36" s="322"/>
      <c r="M36" s="5" t="s">
        <v>4</v>
      </c>
      <c r="N36" s="3" t="s">
        <v>5</v>
      </c>
      <c r="O36" s="5" t="s">
        <v>6</v>
      </c>
      <c r="P36" s="3" t="s">
        <v>7</v>
      </c>
      <c r="Q36" s="4" t="s">
        <v>4</v>
      </c>
      <c r="R36" s="5" t="s">
        <v>5</v>
      </c>
      <c r="S36" s="3" t="s">
        <v>6</v>
      </c>
      <c r="T36" s="4" t="s">
        <v>8</v>
      </c>
      <c r="V36" s="2"/>
      <c r="W36" s="2"/>
    </row>
    <row r="37" spans="2:26" ht="11.45" customHeight="1">
      <c r="C37" s="205"/>
      <c r="D37" s="206"/>
      <c r="E37" s="206"/>
      <c r="F37" s="206"/>
      <c r="G37" s="206"/>
      <c r="H37" s="206"/>
      <c r="I37" s="206"/>
      <c r="J37" s="206"/>
      <c r="K37" s="206"/>
      <c r="L37" s="323"/>
      <c r="M37" s="327" t="s">
        <v>191</v>
      </c>
      <c r="N37" s="264" t="s">
        <v>256</v>
      </c>
      <c r="O37" s="327" t="s">
        <v>257</v>
      </c>
      <c r="P37" s="264" t="s">
        <v>258</v>
      </c>
      <c r="Q37" s="267" t="s">
        <v>259</v>
      </c>
      <c r="R37" s="264" t="s">
        <v>9</v>
      </c>
      <c r="S37" s="264" t="s">
        <v>9</v>
      </c>
      <c r="T37" s="267" t="s">
        <v>9</v>
      </c>
      <c r="U37" s="321" t="s">
        <v>8</v>
      </c>
    </row>
    <row r="38" spans="2:26" ht="11.45" customHeight="1">
      <c r="C38" s="205"/>
      <c r="D38" s="206"/>
      <c r="E38" s="206"/>
      <c r="F38" s="206"/>
      <c r="G38" s="206"/>
      <c r="H38" s="206"/>
      <c r="I38" s="206"/>
      <c r="J38" s="206"/>
      <c r="K38" s="206"/>
      <c r="L38" s="323"/>
      <c r="M38" s="328"/>
      <c r="N38" s="265"/>
      <c r="O38" s="328"/>
      <c r="P38" s="265"/>
      <c r="Q38" s="268"/>
      <c r="R38" s="265"/>
      <c r="S38" s="265"/>
      <c r="T38" s="268"/>
      <c r="U38" s="321"/>
    </row>
    <row r="39" spans="2:26" ht="11.45" customHeight="1">
      <c r="C39" s="324"/>
      <c r="D39" s="325"/>
      <c r="E39" s="325"/>
      <c r="F39" s="325"/>
      <c r="G39" s="325"/>
      <c r="H39" s="325"/>
      <c r="I39" s="325"/>
      <c r="J39" s="325"/>
      <c r="K39" s="325"/>
      <c r="L39" s="326"/>
      <c r="M39" s="329"/>
      <c r="N39" s="266"/>
      <c r="O39" s="329"/>
      <c r="P39" s="266"/>
      <c r="Q39" s="269"/>
      <c r="R39" s="266"/>
      <c r="S39" s="266"/>
      <c r="T39" s="269"/>
      <c r="U39" s="321"/>
    </row>
    <row r="40" spans="2:26">
      <c r="R40" s="1" t="s">
        <v>12</v>
      </c>
    </row>
    <row r="41" spans="2:26" ht="9" customHeight="1">
      <c r="B41" s="297" t="s">
        <v>14</v>
      </c>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row>
    <row r="42" spans="2:26" ht="9" customHeight="1">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row>
    <row r="43" spans="2:26" ht="6.6" customHeight="1">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spans="2:26">
      <c r="B44" s="90" t="s">
        <v>81</v>
      </c>
    </row>
    <row r="45" spans="2:26" ht="7.5" customHeight="1">
      <c r="B45" s="259" t="s">
        <v>152</v>
      </c>
      <c r="C45" s="260"/>
      <c r="D45" s="260"/>
      <c r="E45" s="260"/>
      <c r="F45" s="260"/>
      <c r="G45" s="260"/>
      <c r="H45" s="260"/>
      <c r="I45" s="211" t="s">
        <v>23</v>
      </c>
      <c r="J45" s="212"/>
      <c r="K45" s="212"/>
      <c r="L45" s="212"/>
      <c r="M45" s="212"/>
      <c r="N45" s="212"/>
      <c r="O45" s="256"/>
      <c r="P45" s="377" t="s">
        <v>24</v>
      </c>
      <c r="Q45" s="212"/>
      <c r="R45" s="212"/>
      <c r="S45" s="212"/>
      <c r="T45" s="212"/>
      <c r="U45" s="212"/>
      <c r="V45" s="212"/>
      <c r="W45" s="213"/>
    </row>
    <row r="46" spans="2:26" ht="7.5" customHeight="1" thickBot="1">
      <c r="B46" s="261"/>
      <c r="C46" s="262"/>
      <c r="D46" s="262"/>
      <c r="E46" s="262"/>
      <c r="F46" s="262"/>
      <c r="G46" s="262"/>
      <c r="H46" s="262"/>
      <c r="I46" s="208"/>
      <c r="J46" s="209"/>
      <c r="K46" s="209"/>
      <c r="L46" s="209"/>
      <c r="M46" s="209"/>
      <c r="N46" s="209"/>
      <c r="O46" s="228"/>
      <c r="P46" s="378"/>
      <c r="Q46" s="209"/>
      <c r="R46" s="209"/>
      <c r="S46" s="209"/>
      <c r="T46" s="209"/>
      <c r="U46" s="209"/>
      <c r="V46" s="209"/>
      <c r="W46" s="210"/>
    </row>
    <row r="47" spans="2:26" ht="6.6" customHeight="1" thickTop="1">
      <c r="B47" s="214" t="s">
        <v>182</v>
      </c>
      <c r="C47" s="216" t="s">
        <v>181</v>
      </c>
      <c r="D47" s="216" t="s">
        <v>181</v>
      </c>
      <c r="E47" s="216" t="s">
        <v>181</v>
      </c>
      <c r="F47" s="216" t="s">
        <v>181</v>
      </c>
      <c r="G47" s="216" t="s">
        <v>181</v>
      </c>
      <c r="H47" s="218" t="s">
        <v>181</v>
      </c>
      <c r="I47" s="220" t="s">
        <v>190</v>
      </c>
      <c r="J47" s="221"/>
      <c r="K47" s="221"/>
      <c r="L47" s="221"/>
      <c r="M47" s="221"/>
      <c r="N47" s="221"/>
      <c r="O47" s="248"/>
      <c r="P47" s="250">
        <v>25656000</v>
      </c>
      <c r="Q47" s="251"/>
      <c r="R47" s="251"/>
      <c r="S47" s="251"/>
      <c r="T47" s="251"/>
      <c r="U47" s="251"/>
      <c r="V47" s="251"/>
      <c r="W47" s="229" t="s">
        <v>8</v>
      </c>
    </row>
    <row r="48" spans="2:26" ht="6.6" customHeight="1">
      <c r="B48" s="194"/>
      <c r="C48" s="197"/>
      <c r="D48" s="197"/>
      <c r="E48" s="197"/>
      <c r="F48" s="197"/>
      <c r="G48" s="197"/>
      <c r="H48" s="200"/>
      <c r="I48" s="205"/>
      <c r="J48" s="206"/>
      <c r="K48" s="206"/>
      <c r="L48" s="206"/>
      <c r="M48" s="206"/>
      <c r="N48" s="206"/>
      <c r="O48" s="227"/>
      <c r="P48" s="252"/>
      <c r="Q48" s="253"/>
      <c r="R48" s="253"/>
      <c r="S48" s="253"/>
      <c r="T48" s="253"/>
      <c r="U48" s="253"/>
      <c r="V48" s="253"/>
      <c r="W48" s="230"/>
    </row>
    <row r="49" spans="2:23" ht="6.6" customHeight="1">
      <c r="B49" s="215"/>
      <c r="C49" s="217"/>
      <c r="D49" s="217"/>
      <c r="E49" s="217"/>
      <c r="F49" s="217"/>
      <c r="G49" s="217"/>
      <c r="H49" s="219"/>
      <c r="I49" s="223"/>
      <c r="J49" s="224"/>
      <c r="K49" s="224"/>
      <c r="L49" s="224"/>
      <c r="M49" s="224"/>
      <c r="N49" s="224"/>
      <c r="O49" s="249"/>
      <c r="P49" s="254"/>
      <c r="Q49" s="255"/>
      <c r="R49" s="255"/>
      <c r="S49" s="255"/>
      <c r="T49" s="255"/>
      <c r="U49" s="255"/>
      <c r="V49" s="255"/>
      <c r="W49" s="231"/>
    </row>
    <row r="50" spans="2:23" ht="6.6" customHeight="1">
      <c r="B50" s="193"/>
      <c r="C50" s="196"/>
      <c r="D50" s="196"/>
      <c r="E50" s="196"/>
      <c r="F50" s="196"/>
      <c r="G50" s="196"/>
      <c r="H50" s="199"/>
      <c r="I50" s="202"/>
      <c r="J50" s="203"/>
      <c r="K50" s="203"/>
      <c r="L50" s="203"/>
      <c r="M50" s="203"/>
      <c r="N50" s="203"/>
      <c r="O50" s="226"/>
      <c r="P50" s="302"/>
      <c r="Q50" s="303"/>
      <c r="R50" s="303"/>
      <c r="S50" s="303"/>
      <c r="T50" s="303"/>
      <c r="U50" s="303"/>
      <c r="V50" s="303"/>
      <c r="W50" s="306" t="s">
        <v>8</v>
      </c>
    </row>
    <row r="51" spans="2:23" ht="6.6" customHeight="1">
      <c r="B51" s="194"/>
      <c r="C51" s="197"/>
      <c r="D51" s="197"/>
      <c r="E51" s="197"/>
      <c r="F51" s="197"/>
      <c r="G51" s="197"/>
      <c r="H51" s="200"/>
      <c r="I51" s="205"/>
      <c r="J51" s="206"/>
      <c r="K51" s="206"/>
      <c r="L51" s="206"/>
      <c r="M51" s="206"/>
      <c r="N51" s="206"/>
      <c r="O51" s="227"/>
      <c r="P51" s="252"/>
      <c r="Q51" s="253"/>
      <c r="R51" s="253"/>
      <c r="S51" s="253"/>
      <c r="T51" s="253"/>
      <c r="U51" s="253"/>
      <c r="V51" s="253"/>
      <c r="W51" s="230"/>
    </row>
    <row r="52" spans="2:23" ht="6.6" customHeight="1" thickBot="1">
      <c r="B52" s="195"/>
      <c r="C52" s="198"/>
      <c r="D52" s="198"/>
      <c r="E52" s="198"/>
      <c r="F52" s="198"/>
      <c r="G52" s="198"/>
      <c r="H52" s="201"/>
      <c r="I52" s="208"/>
      <c r="J52" s="209"/>
      <c r="K52" s="209"/>
      <c r="L52" s="209"/>
      <c r="M52" s="209"/>
      <c r="N52" s="209"/>
      <c r="O52" s="228"/>
      <c r="P52" s="304"/>
      <c r="Q52" s="305"/>
      <c r="R52" s="305"/>
      <c r="S52" s="305"/>
      <c r="T52" s="305"/>
      <c r="U52" s="305"/>
      <c r="V52" s="305"/>
      <c r="W52" s="307"/>
    </row>
    <row r="53" spans="2:23" ht="6.95" customHeight="1" thickTop="1">
      <c r="B53" s="354" t="s">
        <v>37</v>
      </c>
      <c r="C53" s="355"/>
      <c r="D53" s="355"/>
      <c r="E53" s="355"/>
      <c r="F53" s="355"/>
      <c r="G53" s="355"/>
      <c r="H53" s="355"/>
      <c r="I53" s="355"/>
      <c r="J53" s="355"/>
      <c r="K53" s="355"/>
      <c r="L53" s="355"/>
      <c r="M53" s="355"/>
      <c r="N53" s="355"/>
      <c r="O53" s="356"/>
      <c r="P53" s="363">
        <f>SUM(P47:V52)</f>
        <v>25656000</v>
      </c>
      <c r="Q53" s="364"/>
      <c r="R53" s="364"/>
      <c r="S53" s="364"/>
      <c r="T53" s="364"/>
      <c r="U53" s="364"/>
      <c r="V53" s="364"/>
      <c r="W53" s="367" t="s">
        <v>8</v>
      </c>
    </row>
    <row r="54" spans="2:23" ht="6.95" customHeight="1">
      <c r="B54" s="357"/>
      <c r="C54" s="358"/>
      <c r="D54" s="358"/>
      <c r="E54" s="358"/>
      <c r="F54" s="358"/>
      <c r="G54" s="358"/>
      <c r="H54" s="358"/>
      <c r="I54" s="358"/>
      <c r="J54" s="358"/>
      <c r="K54" s="358"/>
      <c r="L54" s="358"/>
      <c r="M54" s="358"/>
      <c r="N54" s="358"/>
      <c r="O54" s="359"/>
      <c r="P54" s="363"/>
      <c r="Q54" s="364"/>
      <c r="R54" s="364"/>
      <c r="S54" s="364"/>
      <c r="T54" s="364"/>
      <c r="U54" s="364"/>
      <c r="V54" s="364"/>
      <c r="W54" s="367"/>
    </row>
    <row r="55" spans="2:23" ht="6.95" customHeight="1">
      <c r="B55" s="360"/>
      <c r="C55" s="361"/>
      <c r="D55" s="361"/>
      <c r="E55" s="361"/>
      <c r="F55" s="361"/>
      <c r="G55" s="361"/>
      <c r="H55" s="361"/>
      <c r="I55" s="361"/>
      <c r="J55" s="361"/>
      <c r="K55" s="361"/>
      <c r="L55" s="361"/>
      <c r="M55" s="361"/>
      <c r="N55" s="361"/>
      <c r="O55" s="362"/>
      <c r="P55" s="365"/>
      <c r="Q55" s="366"/>
      <c r="R55" s="366"/>
      <c r="S55" s="366"/>
      <c r="T55" s="366"/>
      <c r="U55" s="366"/>
      <c r="V55" s="366"/>
      <c r="W55" s="368"/>
    </row>
    <row r="56" spans="2:23" ht="9" customHeight="1"/>
    <row r="57" spans="2:23">
      <c r="B57" s="90" t="s">
        <v>82</v>
      </c>
    </row>
    <row r="58" spans="2:23" ht="7.5" customHeight="1">
      <c r="B58" s="259" t="s">
        <v>152</v>
      </c>
      <c r="C58" s="260"/>
      <c r="D58" s="260"/>
      <c r="E58" s="260"/>
      <c r="F58" s="260"/>
      <c r="G58" s="260"/>
      <c r="H58" s="260"/>
      <c r="I58" s="211" t="s">
        <v>23</v>
      </c>
      <c r="J58" s="212"/>
      <c r="K58" s="212"/>
      <c r="L58" s="212"/>
      <c r="M58" s="212"/>
      <c r="N58" s="212"/>
      <c r="O58" s="256"/>
      <c r="P58" s="377" t="s">
        <v>24</v>
      </c>
      <c r="Q58" s="212"/>
      <c r="R58" s="212"/>
      <c r="S58" s="212"/>
      <c r="T58" s="212"/>
      <c r="U58" s="212"/>
      <c r="V58" s="212"/>
      <c r="W58" s="213"/>
    </row>
    <row r="59" spans="2:23" ht="7.5" customHeight="1" thickBot="1">
      <c r="B59" s="261"/>
      <c r="C59" s="262"/>
      <c r="D59" s="262"/>
      <c r="E59" s="262"/>
      <c r="F59" s="262"/>
      <c r="G59" s="262"/>
      <c r="H59" s="262"/>
      <c r="I59" s="208"/>
      <c r="J59" s="209"/>
      <c r="K59" s="209"/>
      <c r="L59" s="209"/>
      <c r="M59" s="209"/>
      <c r="N59" s="209"/>
      <c r="O59" s="228"/>
      <c r="P59" s="378"/>
      <c r="Q59" s="209"/>
      <c r="R59" s="209"/>
      <c r="S59" s="209"/>
      <c r="T59" s="209"/>
      <c r="U59" s="209"/>
      <c r="V59" s="209"/>
      <c r="W59" s="210"/>
    </row>
    <row r="60" spans="2:23" ht="7.15" customHeight="1" thickTop="1">
      <c r="B60" s="214" t="s">
        <v>181</v>
      </c>
      <c r="C60" s="216" t="s">
        <v>181</v>
      </c>
      <c r="D60" s="216" t="s">
        <v>181</v>
      </c>
      <c r="E60" s="216" t="s">
        <v>181</v>
      </c>
      <c r="F60" s="216" t="s">
        <v>192</v>
      </c>
      <c r="G60" s="216" t="s">
        <v>192</v>
      </c>
      <c r="H60" s="218" t="s">
        <v>192</v>
      </c>
      <c r="I60" s="220" t="s">
        <v>193</v>
      </c>
      <c r="J60" s="221"/>
      <c r="K60" s="221"/>
      <c r="L60" s="221"/>
      <c r="M60" s="221"/>
      <c r="N60" s="221"/>
      <c r="O60" s="248"/>
      <c r="P60" s="250">
        <v>11251000</v>
      </c>
      <c r="Q60" s="251"/>
      <c r="R60" s="251"/>
      <c r="S60" s="251"/>
      <c r="T60" s="251"/>
      <c r="U60" s="251"/>
      <c r="V60" s="251"/>
      <c r="W60" s="229" t="s">
        <v>8</v>
      </c>
    </row>
    <row r="61" spans="2:23" ht="7.15" customHeight="1">
      <c r="B61" s="194"/>
      <c r="C61" s="197"/>
      <c r="D61" s="197"/>
      <c r="E61" s="197"/>
      <c r="F61" s="197"/>
      <c r="G61" s="197"/>
      <c r="H61" s="200"/>
      <c r="I61" s="205"/>
      <c r="J61" s="206"/>
      <c r="K61" s="206"/>
      <c r="L61" s="206"/>
      <c r="M61" s="206"/>
      <c r="N61" s="206"/>
      <c r="O61" s="227"/>
      <c r="P61" s="252"/>
      <c r="Q61" s="253"/>
      <c r="R61" s="253"/>
      <c r="S61" s="253"/>
      <c r="T61" s="253"/>
      <c r="U61" s="253"/>
      <c r="V61" s="253"/>
      <c r="W61" s="230"/>
    </row>
    <row r="62" spans="2:23" ht="7.15" customHeight="1">
      <c r="B62" s="215"/>
      <c r="C62" s="217"/>
      <c r="D62" s="217"/>
      <c r="E62" s="217"/>
      <c r="F62" s="217"/>
      <c r="G62" s="217"/>
      <c r="H62" s="219"/>
      <c r="I62" s="223"/>
      <c r="J62" s="224"/>
      <c r="K62" s="224"/>
      <c r="L62" s="224"/>
      <c r="M62" s="224"/>
      <c r="N62" s="224"/>
      <c r="O62" s="249"/>
      <c r="P62" s="254"/>
      <c r="Q62" s="255"/>
      <c r="R62" s="255"/>
      <c r="S62" s="255"/>
      <c r="T62" s="255"/>
      <c r="U62" s="255"/>
      <c r="V62" s="255"/>
      <c r="W62" s="231"/>
    </row>
    <row r="63" spans="2:23" ht="7.15" customHeight="1">
      <c r="B63" s="193"/>
      <c r="C63" s="196"/>
      <c r="D63" s="196"/>
      <c r="E63" s="196"/>
      <c r="F63" s="196"/>
      <c r="G63" s="196"/>
      <c r="H63" s="199"/>
      <c r="I63" s="202"/>
      <c r="J63" s="203"/>
      <c r="K63" s="203"/>
      <c r="L63" s="203"/>
      <c r="M63" s="203"/>
      <c r="N63" s="203"/>
      <c r="O63" s="226"/>
      <c r="P63" s="302"/>
      <c r="Q63" s="303"/>
      <c r="R63" s="303"/>
      <c r="S63" s="303"/>
      <c r="T63" s="303"/>
      <c r="U63" s="303"/>
      <c r="V63" s="303"/>
      <c r="W63" s="306" t="s">
        <v>8</v>
      </c>
    </row>
    <row r="64" spans="2:23" ht="7.15" customHeight="1">
      <c r="B64" s="194"/>
      <c r="C64" s="197"/>
      <c r="D64" s="197"/>
      <c r="E64" s="197"/>
      <c r="F64" s="197"/>
      <c r="G64" s="197"/>
      <c r="H64" s="200"/>
      <c r="I64" s="205"/>
      <c r="J64" s="206"/>
      <c r="K64" s="206"/>
      <c r="L64" s="206"/>
      <c r="M64" s="206"/>
      <c r="N64" s="206"/>
      <c r="O64" s="227"/>
      <c r="P64" s="252"/>
      <c r="Q64" s="253"/>
      <c r="R64" s="253"/>
      <c r="S64" s="253"/>
      <c r="T64" s="253"/>
      <c r="U64" s="253"/>
      <c r="V64" s="253"/>
      <c r="W64" s="230"/>
    </row>
    <row r="65" spans="2:25" ht="7.15" customHeight="1" thickBot="1">
      <c r="B65" s="195"/>
      <c r="C65" s="198"/>
      <c r="D65" s="198"/>
      <c r="E65" s="198"/>
      <c r="F65" s="198"/>
      <c r="G65" s="198"/>
      <c r="H65" s="201"/>
      <c r="I65" s="208"/>
      <c r="J65" s="209"/>
      <c r="K65" s="209"/>
      <c r="L65" s="209"/>
      <c r="M65" s="209"/>
      <c r="N65" s="209"/>
      <c r="O65" s="228"/>
      <c r="P65" s="304"/>
      <c r="Q65" s="305"/>
      <c r="R65" s="305"/>
      <c r="S65" s="305"/>
      <c r="T65" s="305"/>
      <c r="U65" s="305"/>
      <c r="V65" s="305"/>
      <c r="W65" s="307"/>
    </row>
    <row r="66" spans="2:25" ht="6.95" customHeight="1" thickTop="1">
      <c r="B66" s="379" t="s">
        <v>37</v>
      </c>
      <c r="C66" s="380"/>
      <c r="D66" s="380"/>
      <c r="E66" s="380"/>
      <c r="F66" s="380"/>
      <c r="G66" s="380"/>
      <c r="H66" s="380"/>
      <c r="I66" s="380"/>
      <c r="J66" s="380"/>
      <c r="K66" s="380"/>
      <c r="L66" s="380"/>
      <c r="M66" s="380"/>
      <c r="N66" s="380"/>
      <c r="O66" s="381"/>
      <c r="P66" s="388">
        <f>SUM(P60:V65)</f>
        <v>11251000</v>
      </c>
      <c r="Q66" s="389"/>
      <c r="R66" s="389"/>
      <c r="S66" s="389"/>
      <c r="T66" s="389"/>
      <c r="U66" s="389"/>
      <c r="V66" s="389"/>
      <c r="W66" s="350" t="s">
        <v>8</v>
      </c>
    </row>
    <row r="67" spans="2:25" ht="6.95" customHeight="1">
      <c r="B67" s="382"/>
      <c r="C67" s="383"/>
      <c r="D67" s="383"/>
      <c r="E67" s="383"/>
      <c r="F67" s="383"/>
      <c r="G67" s="383"/>
      <c r="H67" s="383"/>
      <c r="I67" s="383"/>
      <c r="J67" s="383"/>
      <c r="K67" s="383"/>
      <c r="L67" s="383"/>
      <c r="M67" s="383"/>
      <c r="N67" s="383"/>
      <c r="O67" s="384"/>
      <c r="P67" s="388"/>
      <c r="Q67" s="389"/>
      <c r="R67" s="389"/>
      <c r="S67" s="389"/>
      <c r="T67" s="389"/>
      <c r="U67" s="389"/>
      <c r="V67" s="389"/>
      <c r="W67" s="350"/>
    </row>
    <row r="68" spans="2:25" ht="6.95" customHeight="1">
      <c r="B68" s="385"/>
      <c r="C68" s="386"/>
      <c r="D68" s="386"/>
      <c r="E68" s="386"/>
      <c r="F68" s="386"/>
      <c r="G68" s="386"/>
      <c r="H68" s="386"/>
      <c r="I68" s="386"/>
      <c r="J68" s="386"/>
      <c r="K68" s="386"/>
      <c r="L68" s="386"/>
      <c r="M68" s="386"/>
      <c r="N68" s="386"/>
      <c r="O68" s="387"/>
      <c r="P68" s="390"/>
      <c r="Q68" s="391"/>
      <c r="R68" s="391"/>
      <c r="S68" s="391"/>
      <c r="T68" s="391"/>
      <c r="U68" s="391"/>
      <c r="V68" s="391"/>
      <c r="W68" s="351"/>
    </row>
    <row r="69" spans="2:25" ht="9" customHeight="1"/>
    <row r="70" spans="2:25">
      <c r="B70" s="90" t="s">
        <v>83</v>
      </c>
    </row>
    <row r="71" spans="2:25" ht="7.15" customHeight="1">
      <c r="B71" s="211" t="s">
        <v>153</v>
      </c>
      <c r="C71" s="212"/>
      <c r="D71" s="212"/>
      <c r="E71" s="212"/>
      <c r="F71" s="212"/>
      <c r="G71" s="212"/>
      <c r="H71" s="212"/>
      <c r="I71" s="211" t="s">
        <v>23</v>
      </c>
      <c r="J71" s="212"/>
      <c r="K71" s="212"/>
      <c r="L71" s="212"/>
      <c r="M71" s="212"/>
      <c r="N71" s="212"/>
      <c r="O71" s="213"/>
      <c r="P71" s="300" t="s">
        <v>24</v>
      </c>
      <c r="Q71" s="300"/>
      <c r="R71" s="300"/>
      <c r="S71" s="300"/>
      <c r="T71" s="300"/>
      <c r="U71" s="300"/>
      <c r="V71" s="300"/>
      <c r="W71" s="300"/>
      <c r="X71" s="300"/>
      <c r="Y71" s="300"/>
    </row>
    <row r="72" spans="2:25" ht="7.15" customHeight="1">
      <c r="B72" s="205"/>
      <c r="C72" s="206"/>
      <c r="D72" s="206"/>
      <c r="E72" s="206"/>
      <c r="F72" s="206"/>
      <c r="G72" s="206"/>
      <c r="H72" s="206"/>
      <c r="I72" s="205"/>
      <c r="J72" s="206"/>
      <c r="K72" s="206"/>
      <c r="L72" s="206"/>
      <c r="M72" s="206"/>
      <c r="N72" s="206"/>
      <c r="O72" s="207"/>
      <c r="P72" s="300"/>
      <c r="Q72" s="300"/>
      <c r="R72" s="300"/>
      <c r="S72" s="300"/>
      <c r="T72" s="300"/>
      <c r="U72" s="300"/>
      <c r="V72" s="300"/>
      <c r="W72" s="300"/>
      <c r="X72" s="300"/>
      <c r="Y72" s="300"/>
    </row>
    <row r="73" spans="2:25" ht="7.15" customHeight="1">
      <c r="B73" s="205"/>
      <c r="C73" s="206"/>
      <c r="D73" s="206"/>
      <c r="E73" s="206"/>
      <c r="F73" s="206"/>
      <c r="G73" s="206"/>
      <c r="H73" s="206"/>
      <c r="I73" s="205"/>
      <c r="J73" s="206"/>
      <c r="K73" s="206"/>
      <c r="L73" s="206"/>
      <c r="M73" s="206"/>
      <c r="N73" s="206"/>
      <c r="O73" s="207"/>
      <c r="P73" s="300" t="s">
        <v>85</v>
      </c>
      <c r="Q73" s="300"/>
      <c r="R73" s="300"/>
      <c r="S73" s="300"/>
      <c r="T73" s="300"/>
      <c r="U73" s="300" t="s">
        <v>86</v>
      </c>
      <c r="V73" s="300"/>
      <c r="W73" s="300"/>
      <c r="X73" s="300"/>
      <c r="Y73" s="300"/>
    </row>
    <row r="74" spans="2:25" ht="7.15" customHeight="1" thickBot="1">
      <c r="B74" s="208"/>
      <c r="C74" s="209"/>
      <c r="D74" s="209"/>
      <c r="E74" s="209"/>
      <c r="F74" s="209"/>
      <c r="G74" s="209"/>
      <c r="H74" s="209"/>
      <c r="I74" s="208"/>
      <c r="J74" s="209"/>
      <c r="K74" s="209"/>
      <c r="L74" s="209"/>
      <c r="M74" s="209"/>
      <c r="N74" s="209"/>
      <c r="O74" s="210"/>
      <c r="P74" s="301"/>
      <c r="Q74" s="301"/>
      <c r="R74" s="301"/>
      <c r="S74" s="301"/>
      <c r="T74" s="301"/>
      <c r="U74" s="301"/>
      <c r="V74" s="301"/>
      <c r="W74" s="301"/>
      <c r="X74" s="301"/>
      <c r="Y74" s="301"/>
    </row>
    <row r="75" spans="2:25" ht="7.15" customHeight="1" thickTop="1">
      <c r="B75" s="214" t="s">
        <v>181</v>
      </c>
      <c r="C75" s="216" t="s">
        <v>181</v>
      </c>
      <c r="D75" s="216" t="s">
        <v>181</v>
      </c>
      <c r="E75" s="216" t="s">
        <v>181</v>
      </c>
      <c r="F75" s="216" t="s">
        <v>195</v>
      </c>
      <c r="G75" s="216" t="s">
        <v>195</v>
      </c>
      <c r="H75" s="218" t="s">
        <v>195</v>
      </c>
      <c r="I75" s="220" t="s">
        <v>196</v>
      </c>
      <c r="J75" s="221"/>
      <c r="K75" s="221"/>
      <c r="L75" s="221"/>
      <c r="M75" s="221"/>
      <c r="N75" s="221"/>
      <c r="O75" s="222"/>
      <c r="P75" s="312">
        <v>15977000</v>
      </c>
      <c r="Q75" s="313"/>
      <c r="R75" s="313"/>
      <c r="S75" s="313"/>
      <c r="T75" s="230" t="s">
        <v>8</v>
      </c>
      <c r="U75" s="314"/>
      <c r="V75" s="315"/>
      <c r="W75" s="315"/>
      <c r="X75" s="315"/>
      <c r="Y75" s="230" t="s">
        <v>8</v>
      </c>
    </row>
    <row r="76" spans="2:25" ht="7.15" customHeight="1">
      <c r="B76" s="194"/>
      <c r="C76" s="197"/>
      <c r="D76" s="197"/>
      <c r="E76" s="197"/>
      <c r="F76" s="197"/>
      <c r="G76" s="197"/>
      <c r="H76" s="200"/>
      <c r="I76" s="205"/>
      <c r="J76" s="206"/>
      <c r="K76" s="206"/>
      <c r="L76" s="206"/>
      <c r="M76" s="206"/>
      <c r="N76" s="206"/>
      <c r="O76" s="207"/>
      <c r="P76" s="312"/>
      <c r="Q76" s="313"/>
      <c r="R76" s="313"/>
      <c r="S76" s="313"/>
      <c r="T76" s="230"/>
      <c r="U76" s="308"/>
      <c r="V76" s="309"/>
      <c r="W76" s="309"/>
      <c r="X76" s="309"/>
      <c r="Y76" s="230"/>
    </row>
    <row r="77" spans="2:25" ht="7.15" customHeight="1">
      <c r="B77" s="215"/>
      <c r="C77" s="217"/>
      <c r="D77" s="217"/>
      <c r="E77" s="217"/>
      <c r="F77" s="217"/>
      <c r="G77" s="217"/>
      <c r="H77" s="219"/>
      <c r="I77" s="223"/>
      <c r="J77" s="224"/>
      <c r="K77" s="224"/>
      <c r="L77" s="224"/>
      <c r="M77" s="224"/>
      <c r="N77" s="224"/>
      <c r="O77" s="225"/>
      <c r="P77" s="314"/>
      <c r="Q77" s="315"/>
      <c r="R77" s="315"/>
      <c r="S77" s="315"/>
      <c r="T77" s="231"/>
      <c r="U77" s="308"/>
      <c r="V77" s="309"/>
      <c r="W77" s="309"/>
      <c r="X77" s="309"/>
      <c r="Y77" s="231"/>
    </row>
    <row r="78" spans="2:25" ht="7.15" customHeight="1">
      <c r="B78" s="193"/>
      <c r="C78" s="196"/>
      <c r="D78" s="196"/>
      <c r="E78" s="196"/>
      <c r="F78" s="196"/>
      <c r="G78" s="196"/>
      <c r="H78" s="199"/>
      <c r="I78" s="202"/>
      <c r="J78" s="203"/>
      <c r="K78" s="203"/>
      <c r="L78" s="203"/>
      <c r="M78" s="203"/>
      <c r="N78" s="203"/>
      <c r="O78" s="204"/>
      <c r="P78" s="340"/>
      <c r="Q78" s="341"/>
      <c r="R78" s="341"/>
      <c r="S78" s="341"/>
      <c r="T78" s="306" t="s">
        <v>8</v>
      </c>
      <c r="U78" s="308"/>
      <c r="V78" s="309"/>
      <c r="W78" s="309"/>
      <c r="X78" s="309"/>
      <c r="Y78" s="306" t="s">
        <v>8</v>
      </c>
    </row>
    <row r="79" spans="2:25" ht="7.15" customHeight="1">
      <c r="B79" s="194"/>
      <c r="C79" s="197"/>
      <c r="D79" s="197"/>
      <c r="E79" s="197"/>
      <c r="F79" s="197"/>
      <c r="G79" s="197"/>
      <c r="H79" s="200"/>
      <c r="I79" s="205"/>
      <c r="J79" s="206"/>
      <c r="K79" s="206"/>
      <c r="L79" s="206"/>
      <c r="M79" s="206"/>
      <c r="N79" s="206"/>
      <c r="O79" s="207"/>
      <c r="P79" s="312"/>
      <c r="Q79" s="313"/>
      <c r="R79" s="313"/>
      <c r="S79" s="313"/>
      <c r="T79" s="230"/>
      <c r="U79" s="308"/>
      <c r="V79" s="309"/>
      <c r="W79" s="309"/>
      <c r="X79" s="309"/>
      <c r="Y79" s="230"/>
    </row>
    <row r="80" spans="2:25" ht="7.15" customHeight="1" thickBot="1">
      <c r="B80" s="195"/>
      <c r="C80" s="198"/>
      <c r="D80" s="198"/>
      <c r="E80" s="198"/>
      <c r="F80" s="198"/>
      <c r="G80" s="198"/>
      <c r="H80" s="201"/>
      <c r="I80" s="208"/>
      <c r="J80" s="209"/>
      <c r="K80" s="209"/>
      <c r="L80" s="209"/>
      <c r="M80" s="209"/>
      <c r="N80" s="209"/>
      <c r="O80" s="210"/>
      <c r="P80" s="342"/>
      <c r="Q80" s="343"/>
      <c r="R80" s="343"/>
      <c r="S80" s="343"/>
      <c r="T80" s="307"/>
      <c r="U80" s="310"/>
      <c r="V80" s="311"/>
      <c r="W80" s="311"/>
      <c r="X80" s="311"/>
      <c r="Y80" s="307"/>
    </row>
    <row r="81" spans="2:25" ht="6.95" customHeight="1" thickTop="1">
      <c r="B81" s="369" t="s">
        <v>37</v>
      </c>
      <c r="C81" s="370"/>
      <c r="D81" s="370"/>
      <c r="E81" s="370"/>
      <c r="F81" s="370"/>
      <c r="G81" s="370"/>
      <c r="H81" s="370"/>
      <c r="I81" s="370"/>
      <c r="J81" s="370"/>
      <c r="K81" s="370"/>
      <c r="L81" s="370"/>
      <c r="M81" s="370"/>
      <c r="N81" s="370"/>
      <c r="O81" s="370"/>
      <c r="P81" s="344">
        <f>SUM(P75:S80)</f>
        <v>15977000</v>
      </c>
      <c r="Q81" s="345"/>
      <c r="R81" s="345"/>
      <c r="S81" s="345"/>
      <c r="T81" s="375" t="s">
        <v>8</v>
      </c>
      <c r="U81" s="344">
        <f>SUM(U75:X80)</f>
        <v>0</v>
      </c>
      <c r="V81" s="345"/>
      <c r="W81" s="345"/>
      <c r="X81" s="345"/>
      <c r="Y81" s="375" t="s">
        <v>8</v>
      </c>
    </row>
    <row r="82" spans="2:25" ht="6.95" customHeight="1">
      <c r="B82" s="371"/>
      <c r="C82" s="372"/>
      <c r="D82" s="372"/>
      <c r="E82" s="372"/>
      <c r="F82" s="372"/>
      <c r="G82" s="372"/>
      <c r="H82" s="372"/>
      <c r="I82" s="372"/>
      <c r="J82" s="372"/>
      <c r="K82" s="372"/>
      <c r="L82" s="372"/>
      <c r="M82" s="372"/>
      <c r="N82" s="372"/>
      <c r="O82" s="372"/>
      <c r="P82" s="346"/>
      <c r="Q82" s="347"/>
      <c r="R82" s="347"/>
      <c r="S82" s="347"/>
      <c r="T82" s="375"/>
      <c r="U82" s="346"/>
      <c r="V82" s="347"/>
      <c r="W82" s="347"/>
      <c r="X82" s="347"/>
      <c r="Y82" s="375"/>
    </row>
    <row r="83" spans="2:25" ht="6.95" customHeight="1">
      <c r="B83" s="373"/>
      <c r="C83" s="374"/>
      <c r="D83" s="374"/>
      <c r="E83" s="374"/>
      <c r="F83" s="374"/>
      <c r="G83" s="374"/>
      <c r="H83" s="374"/>
      <c r="I83" s="374"/>
      <c r="J83" s="374"/>
      <c r="K83" s="374"/>
      <c r="L83" s="374"/>
      <c r="M83" s="374"/>
      <c r="N83" s="374"/>
      <c r="O83" s="374"/>
      <c r="P83" s="348"/>
      <c r="Q83" s="349"/>
      <c r="R83" s="349"/>
      <c r="S83" s="349"/>
      <c r="T83" s="376"/>
      <c r="U83" s="348"/>
      <c r="V83" s="349"/>
      <c r="W83" s="349"/>
      <c r="X83" s="349"/>
      <c r="Y83" s="376"/>
    </row>
    <row r="84" spans="2:25" ht="9" customHeight="1">
      <c r="C84" s="28"/>
      <c r="D84" s="28"/>
      <c r="E84" s="28"/>
      <c r="F84" s="28"/>
      <c r="G84" s="28"/>
      <c r="H84" s="28"/>
      <c r="I84" s="28"/>
      <c r="J84" s="28"/>
      <c r="K84" s="28"/>
      <c r="L84" s="28"/>
      <c r="M84" s="28"/>
      <c r="N84" s="28"/>
      <c r="O84" s="28"/>
      <c r="P84" s="28"/>
      <c r="Q84" s="29"/>
      <c r="R84" s="29"/>
      <c r="S84" s="29"/>
      <c r="T84" s="29"/>
      <c r="U84" s="29"/>
      <c r="V84" s="29"/>
      <c r="W84" s="29"/>
      <c r="X84" s="30"/>
    </row>
    <row r="85" spans="2:25" ht="14.45" customHeight="1">
      <c r="B85" s="90" t="s">
        <v>84</v>
      </c>
    </row>
    <row r="86" spans="2:25" ht="7.15" customHeight="1">
      <c r="B86" s="211" t="s">
        <v>153</v>
      </c>
      <c r="C86" s="212"/>
      <c r="D86" s="212"/>
      <c r="E86" s="212"/>
      <c r="F86" s="212"/>
      <c r="G86" s="212"/>
      <c r="H86" s="212"/>
      <c r="I86" s="211" t="s">
        <v>23</v>
      </c>
      <c r="J86" s="212"/>
      <c r="K86" s="212"/>
      <c r="L86" s="212"/>
      <c r="M86" s="212"/>
      <c r="N86" s="212"/>
      <c r="O86" s="213"/>
      <c r="P86" s="300" t="s">
        <v>24</v>
      </c>
      <c r="Q86" s="300"/>
      <c r="R86" s="300"/>
      <c r="S86" s="300"/>
      <c r="T86" s="300"/>
      <c r="U86" s="300"/>
      <c r="V86" s="300"/>
      <c r="W86" s="300"/>
      <c r="X86" s="300"/>
      <c r="Y86" s="300"/>
    </row>
    <row r="87" spans="2:25" ht="7.15" customHeight="1">
      <c r="B87" s="205"/>
      <c r="C87" s="206"/>
      <c r="D87" s="206"/>
      <c r="E87" s="206"/>
      <c r="F87" s="206"/>
      <c r="G87" s="206"/>
      <c r="H87" s="206"/>
      <c r="I87" s="205"/>
      <c r="J87" s="206"/>
      <c r="K87" s="206"/>
      <c r="L87" s="206"/>
      <c r="M87" s="206"/>
      <c r="N87" s="206"/>
      <c r="O87" s="207"/>
      <c r="P87" s="300"/>
      <c r="Q87" s="300"/>
      <c r="R87" s="300"/>
      <c r="S87" s="300"/>
      <c r="T87" s="300"/>
      <c r="U87" s="300"/>
      <c r="V87" s="300"/>
      <c r="W87" s="300"/>
      <c r="X87" s="300"/>
      <c r="Y87" s="300"/>
    </row>
    <row r="88" spans="2:25" ht="7.15" customHeight="1">
      <c r="B88" s="205"/>
      <c r="C88" s="206"/>
      <c r="D88" s="206"/>
      <c r="E88" s="206"/>
      <c r="F88" s="206"/>
      <c r="G88" s="206"/>
      <c r="H88" s="206"/>
      <c r="I88" s="205"/>
      <c r="J88" s="206"/>
      <c r="K88" s="206"/>
      <c r="L88" s="206"/>
      <c r="M88" s="206"/>
      <c r="N88" s="206"/>
      <c r="O88" s="207"/>
      <c r="P88" s="300" t="s">
        <v>85</v>
      </c>
      <c r="Q88" s="300"/>
      <c r="R88" s="300"/>
      <c r="S88" s="300"/>
      <c r="T88" s="300"/>
      <c r="U88" s="300" t="s">
        <v>86</v>
      </c>
      <c r="V88" s="300"/>
      <c r="W88" s="300"/>
      <c r="X88" s="300"/>
      <c r="Y88" s="300"/>
    </row>
    <row r="89" spans="2:25" ht="7.15" customHeight="1" thickBot="1">
      <c r="B89" s="208"/>
      <c r="C89" s="209"/>
      <c r="D89" s="209"/>
      <c r="E89" s="209"/>
      <c r="F89" s="209"/>
      <c r="G89" s="209"/>
      <c r="H89" s="209"/>
      <c r="I89" s="208"/>
      <c r="J89" s="209"/>
      <c r="K89" s="209"/>
      <c r="L89" s="209"/>
      <c r="M89" s="209"/>
      <c r="N89" s="209"/>
      <c r="O89" s="210"/>
      <c r="P89" s="301"/>
      <c r="Q89" s="301"/>
      <c r="R89" s="301"/>
      <c r="S89" s="301"/>
      <c r="T89" s="301"/>
      <c r="U89" s="301"/>
      <c r="V89" s="301"/>
      <c r="W89" s="301"/>
      <c r="X89" s="301"/>
      <c r="Y89" s="301"/>
    </row>
    <row r="90" spans="2:25" ht="7.15" customHeight="1" thickTop="1">
      <c r="B90" s="214" t="s">
        <v>181</v>
      </c>
      <c r="C90" s="216" t="s">
        <v>181</v>
      </c>
      <c r="D90" s="216" t="s">
        <v>181</v>
      </c>
      <c r="E90" s="216" t="s">
        <v>181</v>
      </c>
      <c r="F90" s="216" t="s">
        <v>197</v>
      </c>
      <c r="G90" s="216" t="s">
        <v>197</v>
      </c>
      <c r="H90" s="218" t="s">
        <v>197</v>
      </c>
      <c r="I90" s="220" t="s">
        <v>198</v>
      </c>
      <c r="J90" s="221"/>
      <c r="K90" s="221"/>
      <c r="L90" s="221"/>
      <c r="M90" s="221"/>
      <c r="N90" s="221"/>
      <c r="O90" s="222"/>
      <c r="P90" s="312">
        <v>25656000</v>
      </c>
      <c r="Q90" s="313"/>
      <c r="R90" s="313"/>
      <c r="S90" s="313"/>
      <c r="T90" s="230" t="s">
        <v>8</v>
      </c>
      <c r="U90" s="314"/>
      <c r="V90" s="315"/>
      <c r="W90" s="315"/>
      <c r="X90" s="315"/>
      <c r="Y90" s="230" t="s">
        <v>8</v>
      </c>
    </row>
    <row r="91" spans="2:25" ht="7.15" customHeight="1">
      <c r="B91" s="194"/>
      <c r="C91" s="197"/>
      <c r="D91" s="197"/>
      <c r="E91" s="197"/>
      <c r="F91" s="197"/>
      <c r="G91" s="197"/>
      <c r="H91" s="200"/>
      <c r="I91" s="205"/>
      <c r="J91" s="206"/>
      <c r="K91" s="206"/>
      <c r="L91" s="206"/>
      <c r="M91" s="206"/>
      <c r="N91" s="206"/>
      <c r="O91" s="207"/>
      <c r="P91" s="312"/>
      <c r="Q91" s="313"/>
      <c r="R91" s="313"/>
      <c r="S91" s="313"/>
      <c r="T91" s="230"/>
      <c r="U91" s="308"/>
      <c r="V91" s="309"/>
      <c r="W91" s="309"/>
      <c r="X91" s="309"/>
      <c r="Y91" s="230"/>
    </row>
    <row r="92" spans="2:25" ht="7.15" customHeight="1">
      <c r="B92" s="215"/>
      <c r="C92" s="217"/>
      <c r="D92" s="217"/>
      <c r="E92" s="217"/>
      <c r="F92" s="217"/>
      <c r="G92" s="217"/>
      <c r="H92" s="219"/>
      <c r="I92" s="223"/>
      <c r="J92" s="224"/>
      <c r="K92" s="224"/>
      <c r="L92" s="224"/>
      <c r="M92" s="224"/>
      <c r="N92" s="224"/>
      <c r="O92" s="225"/>
      <c r="P92" s="314"/>
      <c r="Q92" s="315"/>
      <c r="R92" s="315"/>
      <c r="S92" s="315"/>
      <c r="T92" s="231"/>
      <c r="U92" s="308"/>
      <c r="V92" s="309"/>
      <c r="W92" s="309"/>
      <c r="X92" s="309"/>
      <c r="Y92" s="231"/>
    </row>
    <row r="93" spans="2:25" ht="7.15" customHeight="1">
      <c r="B93" s="193"/>
      <c r="C93" s="196"/>
      <c r="D93" s="196"/>
      <c r="E93" s="196"/>
      <c r="F93" s="196"/>
      <c r="G93" s="196"/>
      <c r="H93" s="199"/>
      <c r="I93" s="202"/>
      <c r="J93" s="203"/>
      <c r="K93" s="203"/>
      <c r="L93" s="203"/>
      <c r="M93" s="203"/>
      <c r="N93" s="203"/>
      <c r="O93" s="204"/>
      <c r="P93" s="340"/>
      <c r="Q93" s="341"/>
      <c r="R93" s="341"/>
      <c r="S93" s="341"/>
      <c r="T93" s="306" t="s">
        <v>8</v>
      </c>
      <c r="U93" s="308"/>
      <c r="V93" s="309"/>
      <c r="W93" s="309"/>
      <c r="X93" s="309"/>
      <c r="Y93" s="306" t="s">
        <v>8</v>
      </c>
    </row>
    <row r="94" spans="2:25" ht="7.15" customHeight="1">
      <c r="B94" s="194"/>
      <c r="C94" s="197"/>
      <c r="D94" s="197"/>
      <c r="E94" s="197"/>
      <c r="F94" s="197"/>
      <c r="G94" s="197"/>
      <c r="H94" s="200"/>
      <c r="I94" s="205"/>
      <c r="J94" s="206"/>
      <c r="K94" s="206"/>
      <c r="L94" s="206"/>
      <c r="M94" s="206"/>
      <c r="N94" s="206"/>
      <c r="O94" s="207"/>
      <c r="P94" s="312"/>
      <c r="Q94" s="313"/>
      <c r="R94" s="313"/>
      <c r="S94" s="313"/>
      <c r="T94" s="230"/>
      <c r="U94" s="308"/>
      <c r="V94" s="309"/>
      <c r="W94" s="309"/>
      <c r="X94" s="309"/>
      <c r="Y94" s="230"/>
    </row>
    <row r="95" spans="2:25" ht="7.15" customHeight="1" thickBot="1">
      <c r="B95" s="195"/>
      <c r="C95" s="198"/>
      <c r="D95" s="198"/>
      <c r="E95" s="198"/>
      <c r="F95" s="198"/>
      <c r="G95" s="198"/>
      <c r="H95" s="201"/>
      <c r="I95" s="208"/>
      <c r="J95" s="209"/>
      <c r="K95" s="209"/>
      <c r="L95" s="209"/>
      <c r="M95" s="209"/>
      <c r="N95" s="209"/>
      <c r="O95" s="210"/>
      <c r="P95" s="342"/>
      <c r="Q95" s="343"/>
      <c r="R95" s="343"/>
      <c r="S95" s="343"/>
      <c r="T95" s="307"/>
      <c r="U95" s="310"/>
      <c r="V95" s="311"/>
      <c r="W95" s="311"/>
      <c r="X95" s="311"/>
      <c r="Y95" s="307"/>
    </row>
    <row r="96" spans="2:25" ht="6.95" customHeight="1" thickTop="1">
      <c r="B96" s="392" t="s">
        <v>37</v>
      </c>
      <c r="C96" s="393"/>
      <c r="D96" s="393"/>
      <c r="E96" s="393"/>
      <c r="F96" s="393"/>
      <c r="G96" s="393"/>
      <c r="H96" s="393"/>
      <c r="I96" s="393"/>
      <c r="J96" s="393"/>
      <c r="K96" s="393"/>
      <c r="L96" s="393"/>
      <c r="M96" s="393"/>
      <c r="N96" s="393"/>
      <c r="O96" s="393"/>
      <c r="P96" s="334">
        <f>SUM(P90:S95)</f>
        <v>25656000</v>
      </c>
      <c r="Q96" s="335"/>
      <c r="R96" s="335"/>
      <c r="S96" s="335"/>
      <c r="T96" s="332" t="s">
        <v>8</v>
      </c>
      <c r="U96" s="334">
        <f>SUM(U90:X95)</f>
        <v>0</v>
      </c>
      <c r="V96" s="335"/>
      <c r="W96" s="335"/>
      <c r="X96" s="335"/>
      <c r="Y96" s="332" t="s">
        <v>8</v>
      </c>
    </row>
    <row r="97" spans="1:26" ht="6.95" customHeight="1">
      <c r="B97" s="394"/>
      <c r="C97" s="395"/>
      <c r="D97" s="395"/>
      <c r="E97" s="395"/>
      <c r="F97" s="395"/>
      <c r="G97" s="395"/>
      <c r="H97" s="395"/>
      <c r="I97" s="395"/>
      <c r="J97" s="395"/>
      <c r="K97" s="395"/>
      <c r="L97" s="395"/>
      <c r="M97" s="395"/>
      <c r="N97" s="395"/>
      <c r="O97" s="395"/>
      <c r="P97" s="336"/>
      <c r="Q97" s="337"/>
      <c r="R97" s="337"/>
      <c r="S97" s="337"/>
      <c r="T97" s="332"/>
      <c r="U97" s="336"/>
      <c r="V97" s="337"/>
      <c r="W97" s="337"/>
      <c r="X97" s="337"/>
      <c r="Y97" s="332"/>
    </row>
    <row r="98" spans="1:26" ht="6.95" customHeight="1">
      <c r="B98" s="396"/>
      <c r="C98" s="397"/>
      <c r="D98" s="397"/>
      <c r="E98" s="397"/>
      <c r="F98" s="397"/>
      <c r="G98" s="397"/>
      <c r="H98" s="397"/>
      <c r="I98" s="397"/>
      <c r="J98" s="397"/>
      <c r="K98" s="397"/>
      <c r="L98" s="397"/>
      <c r="M98" s="397"/>
      <c r="N98" s="397"/>
      <c r="O98" s="397"/>
      <c r="P98" s="338"/>
      <c r="Q98" s="339"/>
      <c r="R98" s="339"/>
      <c r="S98" s="339"/>
      <c r="T98" s="333"/>
      <c r="U98" s="338"/>
      <c r="V98" s="339"/>
      <c r="W98" s="339"/>
      <c r="X98" s="339"/>
      <c r="Y98" s="333"/>
    </row>
    <row r="99" spans="1:26" ht="6" customHeight="1">
      <c r="A99" s="352"/>
      <c r="B99" s="352"/>
      <c r="C99" s="352"/>
      <c r="D99" s="352"/>
      <c r="E99" s="352"/>
      <c r="F99" s="352"/>
      <c r="G99" s="352"/>
      <c r="H99" s="352"/>
      <c r="I99" s="352"/>
      <c r="J99" s="352"/>
      <c r="K99" s="352"/>
      <c r="L99" s="352"/>
      <c r="M99" s="352"/>
      <c r="N99" s="352"/>
      <c r="O99" s="352"/>
      <c r="P99" s="352"/>
      <c r="Q99" s="352"/>
      <c r="R99" s="352"/>
      <c r="S99" s="352"/>
      <c r="T99" s="352"/>
      <c r="U99" s="352"/>
      <c r="V99" s="352"/>
      <c r="W99" s="352"/>
      <c r="X99" s="352"/>
      <c r="Y99" s="352"/>
      <c r="Z99" s="352"/>
    </row>
  </sheetData>
  <mergeCells count="165">
    <mergeCell ref="A8:A10"/>
    <mergeCell ref="A12:A13"/>
    <mergeCell ref="P50:V52"/>
    <mergeCell ref="W50:W52"/>
    <mergeCell ref="B53:O55"/>
    <mergeCell ref="P53:V55"/>
    <mergeCell ref="W53:W55"/>
    <mergeCell ref="B81:O83"/>
    <mergeCell ref="Y81:Y83"/>
    <mergeCell ref="P45:W46"/>
    <mergeCell ref="Y75:Y77"/>
    <mergeCell ref="Y78:Y80"/>
    <mergeCell ref="P78:S80"/>
    <mergeCell ref="P75:S77"/>
    <mergeCell ref="T75:T77"/>
    <mergeCell ref="T78:T80"/>
    <mergeCell ref="T81:T83"/>
    <mergeCell ref="B66:O68"/>
    <mergeCell ref="P66:V68"/>
    <mergeCell ref="P58:W59"/>
    <mergeCell ref="F63:F65"/>
    <mergeCell ref="G63:G65"/>
    <mergeCell ref="H63:H65"/>
    <mergeCell ref="P86:Y87"/>
    <mergeCell ref="P88:T89"/>
    <mergeCell ref="U88:Y89"/>
    <mergeCell ref="W66:W68"/>
    <mergeCell ref="P71:Y72"/>
    <mergeCell ref="A99:Z99"/>
    <mergeCell ref="T93:T95"/>
    <mergeCell ref="B96:O98"/>
    <mergeCell ref="P96:S98"/>
    <mergeCell ref="T96:T98"/>
    <mergeCell ref="U96:X98"/>
    <mergeCell ref="Y96:Y98"/>
    <mergeCell ref="P93:S95"/>
    <mergeCell ref="T90:T92"/>
    <mergeCell ref="U90:X92"/>
    <mergeCell ref="Y90:Y92"/>
    <mergeCell ref="U75:X77"/>
    <mergeCell ref="U78:X80"/>
    <mergeCell ref="U81:X83"/>
    <mergeCell ref="P81:S83"/>
    <mergeCell ref="P73:T74"/>
    <mergeCell ref="U73:Y74"/>
    <mergeCell ref="P63:V65"/>
    <mergeCell ref="W63:W65"/>
    <mergeCell ref="U93:X95"/>
    <mergeCell ref="Y93:Y95"/>
    <mergeCell ref="P90:S92"/>
    <mergeCell ref="B8:G10"/>
    <mergeCell ref="B11:G13"/>
    <mergeCell ref="B24:Y26"/>
    <mergeCell ref="B28:Y29"/>
    <mergeCell ref="Y13:Z14"/>
    <mergeCell ref="U37:U39"/>
    <mergeCell ref="B31:Z31"/>
    <mergeCell ref="C36:L39"/>
    <mergeCell ref="M37:M39"/>
    <mergeCell ref="N37:N39"/>
    <mergeCell ref="O37:O39"/>
    <mergeCell ref="B33:Z34"/>
    <mergeCell ref="N21:P22"/>
    <mergeCell ref="H11:I11"/>
    <mergeCell ref="J11:K11"/>
    <mergeCell ref="H12:I13"/>
    <mergeCell ref="J12:K13"/>
    <mergeCell ref="S3:T3"/>
    <mergeCell ref="P37:P39"/>
    <mergeCell ref="Q37:Q39"/>
    <mergeCell ref="R37:R39"/>
    <mergeCell ref="S37:S39"/>
    <mergeCell ref="T37:T39"/>
    <mergeCell ref="Q5:U5"/>
    <mergeCell ref="P60:V62"/>
    <mergeCell ref="C47:C49"/>
    <mergeCell ref="D47:D49"/>
    <mergeCell ref="E47:E49"/>
    <mergeCell ref="F47:F49"/>
    <mergeCell ref="B3:K4"/>
    <mergeCell ref="I60:O62"/>
    <mergeCell ref="N8:P10"/>
    <mergeCell ref="N11:P12"/>
    <mergeCell ref="N13:P14"/>
    <mergeCell ref="N15:P16"/>
    <mergeCell ref="N17:P20"/>
    <mergeCell ref="B41:Z42"/>
    <mergeCell ref="Q8:Z10"/>
    <mergeCell ref="B45:H46"/>
    <mergeCell ref="W60:W62"/>
    <mergeCell ref="H8:K8"/>
    <mergeCell ref="H9:K10"/>
    <mergeCell ref="Q11:Z12"/>
    <mergeCell ref="Q13:X14"/>
    <mergeCell ref="Q15:Z16"/>
    <mergeCell ref="Q17:S18"/>
    <mergeCell ref="Q19:S20"/>
    <mergeCell ref="I47:O49"/>
    <mergeCell ref="P47:V49"/>
    <mergeCell ref="W47:W49"/>
    <mergeCell ref="I45:O46"/>
    <mergeCell ref="T17:Z18"/>
    <mergeCell ref="T19:Z20"/>
    <mergeCell ref="Q21:Z22"/>
    <mergeCell ref="B58:H59"/>
    <mergeCell ref="I58:O59"/>
    <mergeCell ref="B60:B62"/>
    <mergeCell ref="C60:C62"/>
    <mergeCell ref="D60:D62"/>
    <mergeCell ref="E60:E62"/>
    <mergeCell ref="F60:F62"/>
    <mergeCell ref="G60:G62"/>
    <mergeCell ref="H60:H62"/>
    <mergeCell ref="B47:B49"/>
    <mergeCell ref="G47:G49"/>
    <mergeCell ref="H47:H49"/>
    <mergeCell ref="B50:B52"/>
    <mergeCell ref="C50:C52"/>
    <mergeCell ref="D50:D52"/>
    <mergeCell ref="E50:E52"/>
    <mergeCell ref="F50:F52"/>
    <mergeCell ref="G50:G52"/>
    <mergeCell ref="H50:H52"/>
    <mergeCell ref="F75:F77"/>
    <mergeCell ref="G75:G77"/>
    <mergeCell ref="H75:H77"/>
    <mergeCell ref="I75:O77"/>
    <mergeCell ref="B71:H74"/>
    <mergeCell ref="I71:O74"/>
    <mergeCell ref="I50:O52"/>
    <mergeCell ref="B78:B80"/>
    <mergeCell ref="C78:C80"/>
    <mergeCell ref="D78:D80"/>
    <mergeCell ref="E78:E80"/>
    <mergeCell ref="F78:F80"/>
    <mergeCell ref="G78:G80"/>
    <mergeCell ref="H78:H80"/>
    <mergeCell ref="I78:O80"/>
    <mergeCell ref="D63:D65"/>
    <mergeCell ref="E63:E65"/>
    <mergeCell ref="B63:B65"/>
    <mergeCell ref="C63:C65"/>
    <mergeCell ref="B75:B77"/>
    <mergeCell ref="C75:C77"/>
    <mergeCell ref="D75:D77"/>
    <mergeCell ref="E75:E77"/>
    <mergeCell ref="I63:O65"/>
    <mergeCell ref="B93:B95"/>
    <mergeCell ref="C93:C95"/>
    <mergeCell ref="D93:D95"/>
    <mergeCell ref="E93:E95"/>
    <mergeCell ref="F93:F95"/>
    <mergeCell ref="G93:G95"/>
    <mergeCell ref="H93:H95"/>
    <mergeCell ref="I93:O95"/>
    <mergeCell ref="B86:H89"/>
    <mergeCell ref="I86:O89"/>
    <mergeCell ref="B90:B92"/>
    <mergeCell ref="C90:C92"/>
    <mergeCell ref="D90:D92"/>
    <mergeCell ref="E90:E92"/>
    <mergeCell ref="F90:F92"/>
    <mergeCell ref="G90:G92"/>
    <mergeCell ref="H90:H92"/>
    <mergeCell ref="I90:O92"/>
  </mergeCells>
  <phoneticPr fontId="4"/>
  <printOptions horizontalCentered="1"/>
  <pageMargins left="0.19685039370078741" right="0.19685039370078741" top="0.19685039370078741" bottom="0.19685039370078741" header="0.11811023622047245" footer="0.19685039370078741"/>
  <pageSetup paperSize="9" scale="95"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データ!#REF!</xm:f>
          </x14:formula1>
          <xm:sqref>A12:A13 A8:A10</xm:sqref>
        </x14:dataValidation>
        <x14:dataValidation type="list" allowBlank="1" showInputMessage="1" showErrorMessage="1" xr:uid="{183079D2-F043-4D35-8577-722E67D836CB}">
          <x14:formula1>
            <xm:f>データ!$A$1:$A$2</xm:f>
          </x14:formula1>
          <xm:sqref>H9:K10 H12:I13 J12:K13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EBD4-F018-40D6-B322-83584A840246}">
  <sheetPr>
    <tabColor rgb="FFFFFF00"/>
    <pageSetUpPr fitToPage="1"/>
  </sheetPr>
  <dimension ref="B2:L42"/>
  <sheetViews>
    <sheetView view="pageBreakPreview" zoomScale="80" zoomScaleNormal="80" zoomScaleSheetLayoutView="80" workbookViewId="0">
      <selection activeCell="C1" sqref="C1"/>
    </sheetView>
  </sheetViews>
  <sheetFormatPr defaultRowHeight="15.75"/>
  <cols>
    <col min="1" max="1" width="1.453125" style="169" customWidth="1"/>
    <col min="2" max="2" width="10.36328125" style="169" customWidth="1"/>
    <col min="3" max="3" width="10.26953125" style="169" customWidth="1"/>
    <col min="4" max="4" width="12" style="170" customWidth="1"/>
    <col min="5" max="5" width="5.81640625" style="169" customWidth="1"/>
    <col min="6" max="12" width="2.6328125" style="169" customWidth="1"/>
    <col min="13" max="16384" width="8.7265625" style="169"/>
  </cols>
  <sheetData>
    <row r="2" spans="2:12" ht="18">
      <c r="B2" s="168" t="s">
        <v>221</v>
      </c>
      <c r="E2" s="171"/>
      <c r="F2" s="171"/>
      <c r="G2" s="171"/>
      <c r="H2" s="171"/>
      <c r="I2" s="171"/>
      <c r="J2" s="171"/>
      <c r="K2" s="171"/>
      <c r="L2" s="171"/>
    </row>
    <row r="3" spans="2:12">
      <c r="E3" s="172" t="s">
        <v>222</v>
      </c>
      <c r="F3" s="398" t="s">
        <v>196</v>
      </c>
      <c r="G3" s="399"/>
      <c r="H3" s="399"/>
      <c r="I3" s="399"/>
      <c r="J3" s="399"/>
      <c r="K3" s="399"/>
      <c r="L3" s="400"/>
    </row>
    <row r="4" spans="2:12">
      <c r="E4" s="172" t="s">
        <v>223</v>
      </c>
      <c r="F4" s="178" t="s">
        <v>42</v>
      </c>
      <c r="G4" s="179" t="s">
        <v>42</v>
      </c>
      <c r="H4" s="180" t="s">
        <v>42</v>
      </c>
      <c r="I4" s="179" t="s">
        <v>42</v>
      </c>
      <c r="J4" s="181" t="s">
        <v>42</v>
      </c>
      <c r="K4" s="181" t="s">
        <v>42</v>
      </c>
      <c r="L4" s="182" t="s">
        <v>42</v>
      </c>
    </row>
    <row r="6" spans="2:12">
      <c r="B6" s="169" t="s">
        <v>224</v>
      </c>
    </row>
    <row r="7" spans="2:12">
      <c r="B7" s="169" t="s">
        <v>225</v>
      </c>
    </row>
    <row r="8" spans="2:12">
      <c r="B8" s="171"/>
      <c r="C8" s="171"/>
      <c r="D8" s="173"/>
      <c r="E8" s="401" t="s">
        <v>226</v>
      </c>
      <c r="F8" s="401"/>
      <c r="G8" s="401"/>
      <c r="H8" s="401"/>
      <c r="I8" s="401"/>
      <c r="J8" s="401"/>
      <c r="K8" s="401"/>
      <c r="L8" s="401"/>
    </row>
    <row r="9" spans="2:12" ht="57" customHeight="1">
      <c r="B9" s="174" t="s">
        <v>227</v>
      </c>
      <c r="C9" s="174"/>
      <c r="D9" s="174" t="s">
        <v>228</v>
      </c>
      <c r="E9" s="174" t="s">
        <v>229</v>
      </c>
      <c r="F9" s="402" t="s">
        <v>230</v>
      </c>
      <c r="G9" s="403"/>
      <c r="H9" s="403"/>
      <c r="I9" s="403"/>
      <c r="J9" s="403"/>
      <c r="K9" s="403"/>
      <c r="L9" s="404"/>
    </row>
    <row r="10" spans="2:12">
      <c r="B10" s="405" t="s">
        <v>231</v>
      </c>
      <c r="C10" s="174" t="s">
        <v>232</v>
      </c>
      <c r="D10" s="183" t="s">
        <v>233</v>
      </c>
      <c r="E10" s="184">
        <v>300</v>
      </c>
      <c r="F10" s="406"/>
      <c r="G10" s="407"/>
      <c r="H10" s="407"/>
      <c r="I10" s="407"/>
      <c r="J10" s="407"/>
      <c r="K10" s="407"/>
      <c r="L10" s="408"/>
    </row>
    <row r="11" spans="2:12">
      <c r="B11" s="405"/>
      <c r="C11" s="409" t="s">
        <v>234</v>
      </c>
      <c r="D11" s="185" t="s">
        <v>235</v>
      </c>
      <c r="E11" s="186">
        <v>1</v>
      </c>
      <c r="F11" s="412" t="s">
        <v>236</v>
      </c>
      <c r="G11" s="413"/>
      <c r="H11" s="413"/>
      <c r="I11" s="413"/>
      <c r="J11" s="413"/>
      <c r="K11" s="413"/>
      <c r="L11" s="414"/>
    </row>
    <row r="12" spans="2:12">
      <c r="B12" s="405"/>
      <c r="C12" s="410"/>
      <c r="D12" s="187" t="s">
        <v>237</v>
      </c>
      <c r="E12" s="188">
        <v>5</v>
      </c>
      <c r="F12" s="415" t="s">
        <v>238</v>
      </c>
      <c r="G12" s="416"/>
      <c r="H12" s="416"/>
      <c r="I12" s="416"/>
      <c r="J12" s="416"/>
      <c r="K12" s="416"/>
      <c r="L12" s="417"/>
    </row>
    <row r="13" spans="2:12">
      <c r="B13" s="405"/>
      <c r="C13" s="410"/>
      <c r="D13" s="187"/>
      <c r="E13" s="188"/>
      <c r="F13" s="415"/>
      <c r="G13" s="416"/>
      <c r="H13" s="416"/>
      <c r="I13" s="416"/>
      <c r="J13" s="416"/>
      <c r="K13" s="416"/>
      <c r="L13" s="417"/>
    </row>
    <row r="14" spans="2:12">
      <c r="B14" s="405"/>
      <c r="C14" s="411"/>
      <c r="D14" s="189"/>
      <c r="E14" s="190"/>
      <c r="F14" s="418"/>
      <c r="G14" s="419"/>
      <c r="H14" s="419"/>
      <c r="I14" s="419"/>
      <c r="J14" s="419"/>
      <c r="K14" s="419"/>
      <c r="L14" s="420"/>
    </row>
    <row r="15" spans="2:12">
      <c r="B15" s="405"/>
      <c r="C15" s="409" t="s">
        <v>239</v>
      </c>
      <c r="D15" s="185" t="s">
        <v>240</v>
      </c>
      <c r="E15" s="186">
        <v>1</v>
      </c>
      <c r="F15" s="412" t="s">
        <v>241</v>
      </c>
      <c r="G15" s="413"/>
      <c r="H15" s="413"/>
      <c r="I15" s="413"/>
      <c r="J15" s="413"/>
      <c r="K15" s="413"/>
      <c r="L15" s="414"/>
    </row>
    <row r="16" spans="2:12">
      <c r="B16" s="405"/>
      <c r="C16" s="410"/>
      <c r="D16" s="187"/>
      <c r="E16" s="188"/>
      <c r="F16" s="415"/>
      <c r="G16" s="416"/>
      <c r="H16" s="416"/>
      <c r="I16" s="416"/>
      <c r="J16" s="416"/>
      <c r="K16" s="416"/>
      <c r="L16" s="417"/>
    </row>
    <row r="17" spans="2:12">
      <c r="B17" s="405"/>
      <c r="C17" s="410"/>
      <c r="D17" s="187"/>
      <c r="E17" s="188"/>
      <c r="F17" s="415"/>
      <c r="G17" s="416"/>
      <c r="H17" s="416"/>
      <c r="I17" s="416"/>
      <c r="J17" s="416"/>
      <c r="K17" s="416"/>
      <c r="L17" s="417"/>
    </row>
    <row r="18" spans="2:12">
      <c r="B18" s="405"/>
      <c r="C18" s="411"/>
      <c r="D18" s="189"/>
      <c r="E18" s="190"/>
      <c r="F18" s="418"/>
      <c r="G18" s="419"/>
      <c r="H18" s="419"/>
      <c r="I18" s="419"/>
      <c r="J18" s="419"/>
      <c r="K18" s="419"/>
      <c r="L18" s="420"/>
    </row>
    <row r="19" spans="2:12">
      <c r="B19" s="405" t="s">
        <v>242</v>
      </c>
      <c r="C19" s="426" t="s">
        <v>243</v>
      </c>
      <c r="D19" s="185" t="s">
        <v>244</v>
      </c>
      <c r="E19" s="186">
        <v>1</v>
      </c>
      <c r="F19" s="412" t="s">
        <v>245</v>
      </c>
      <c r="G19" s="413"/>
      <c r="H19" s="413"/>
      <c r="I19" s="413"/>
      <c r="J19" s="413"/>
      <c r="K19" s="413"/>
      <c r="L19" s="414"/>
    </row>
    <row r="20" spans="2:12">
      <c r="B20" s="405"/>
      <c r="C20" s="405"/>
      <c r="D20" s="187" t="s">
        <v>244</v>
      </c>
      <c r="E20" s="188">
        <v>1</v>
      </c>
      <c r="F20" s="415" t="s">
        <v>246</v>
      </c>
      <c r="G20" s="416"/>
      <c r="H20" s="416"/>
      <c r="I20" s="416"/>
      <c r="J20" s="416"/>
      <c r="K20" s="416"/>
      <c r="L20" s="417"/>
    </row>
    <row r="21" spans="2:12">
      <c r="B21" s="405"/>
      <c r="C21" s="405"/>
      <c r="D21" s="187" t="s">
        <v>233</v>
      </c>
      <c r="E21" s="188">
        <v>2</v>
      </c>
      <c r="F21" s="415" t="s">
        <v>247</v>
      </c>
      <c r="G21" s="416"/>
      <c r="H21" s="416"/>
      <c r="I21" s="416"/>
      <c r="J21" s="416"/>
      <c r="K21" s="416"/>
      <c r="L21" s="417"/>
    </row>
    <row r="22" spans="2:12">
      <c r="B22" s="405"/>
      <c r="C22" s="405"/>
      <c r="D22" s="189" t="s">
        <v>233</v>
      </c>
      <c r="E22" s="190">
        <v>2</v>
      </c>
      <c r="F22" s="418" t="s">
        <v>247</v>
      </c>
      <c r="G22" s="419"/>
      <c r="H22" s="419"/>
      <c r="I22" s="419"/>
      <c r="J22" s="419"/>
      <c r="K22" s="419"/>
      <c r="L22" s="420"/>
    </row>
    <row r="23" spans="2:12">
      <c r="B23" s="169" t="s">
        <v>248</v>
      </c>
      <c r="E23" s="169">
        <f>SUM(E10:E22)</f>
        <v>313</v>
      </c>
    </row>
    <row r="24" spans="2:12" ht="33" customHeight="1">
      <c r="B24" s="421" t="s">
        <v>249</v>
      </c>
      <c r="C24" s="421"/>
      <c r="D24" s="421"/>
      <c r="E24" s="176">
        <v>312</v>
      </c>
      <c r="F24" s="422" t="s">
        <v>250</v>
      </c>
      <c r="G24" s="423"/>
      <c r="H24" s="423"/>
      <c r="I24" s="423"/>
      <c r="J24" s="423"/>
      <c r="K24" s="423"/>
      <c r="L24" s="423"/>
    </row>
    <row r="27" spans="2:12">
      <c r="B27" s="169" t="s">
        <v>251</v>
      </c>
    </row>
    <row r="28" spans="2:12">
      <c r="B28" s="169" t="s">
        <v>252</v>
      </c>
    </row>
    <row r="29" spans="2:12">
      <c r="B29" s="171"/>
      <c r="C29" s="171"/>
      <c r="D29" s="173"/>
      <c r="E29" s="401" t="s">
        <v>226</v>
      </c>
      <c r="F29" s="401"/>
      <c r="G29" s="401"/>
      <c r="H29" s="401"/>
      <c r="I29" s="401"/>
      <c r="J29" s="401"/>
      <c r="K29" s="401"/>
      <c r="L29" s="401"/>
    </row>
    <row r="30" spans="2:12" ht="57" customHeight="1">
      <c r="B30" s="174" t="s">
        <v>227</v>
      </c>
      <c r="C30" s="174"/>
      <c r="D30" s="174" t="s">
        <v>228</v>
      </c>
      <c r="E30" s="174" t="s">
        <v>229</v>
      </c>
      <c r="F30" s="402" t="s">
        <v>230</v>
      </c>
      <c r="G30" s="424"/>
      <c r="H30" s="424"/>
      <c r="I30" s="424"/>
      <c r="J30" s="424"/>
      <c r="K30" s="424"/>
      <c r="L30" s="425"/>
    </row>
    <row r="31" spans="2:12">
      <c r="B31" s="405" t="s">
        <v>231</v>
      </c>
      <c r="C31" s="409" t="s">
        <v>234</v>
      </c>
      <c r="D31" s="185"/>
      <c r="E31" s="186"/>
      <c r="F31" s="427"/>
      <c r="G31" s="428"/>
      <c r="H31" s="428"/>
      <c r="I31" s="428"/>
      <c r="J31" s="428"/>
      <c r="K31" s="428"/>
      <c r="L31" s="429"/>
    </row>
    <row r="32" spans="2:12">
      <c r="B32" s="405"/>
      <c r="C32" s="410"/>
      <c r="D32" s="187"/>
      <c r="E32" s="188"/>
      <c r="F32" s="430"/>
      <c r="G32" s="431"/>
      <c r="H32" s="431"/>
      <c r="I32" s="431"/>
      <c r="J32" s="431"/>
      <c r="K32" s="431"/>
      <c r="L32" s="432"/>
    </row>
    <row r="33" spans="2:12">
      <c r="B33" s="405"/>
      <c r="C33" s="411"/>
      <c r="D33" s="189"/>
      <c r="E33" s="190"/>
      <c r="F33" s="433"/>
      <c r="G33" s="434"/>
      <c r="H33" s="434"/>
      <c r="I33" s="434"/>
      <c r="J33" s="434"/>
      <c r="K33" s="434"/>
      <c r="L33" s="435"/>
    </row>
    <row r="34" spans="2:12">
      <c r="B34" s="405"/>
      <c r="C34" s="409" t="s">
        <v>239</v>
      </c>
      <c r="D34" s="185"/>
      <c r="E34" s="186"/>
      <c r="F34" s="427"/>
      <c r="G34" s="428"/>
      <c r="H34" s="428"/>
      <c r="I34" s="428"/>
      <c r="J34" s="428"/>
      <c r="K34" s="428"/>
      <c r="L34" s="429"/>
    </row>
    <row r="35" spans="2:12">
      <c r="B35" s="405"/>
      <c r="C35" s="410"/>
      <c r="D35" s="187"/>
      <c r="E35" s="188"/>
      <c r="F35" s="430"/>
      <c r="G35" s="431"/>
      <c r="H35" s="431"/>
      <c r="I35" s="431"/>
      <c r="J35" s="431"/>
      <c r="K35" s="431"/>
      <c r="L35" s="432"/>
    </row>
    <row r="36" spans="2:12">
      <c r="B36" s="405"/>
      <c r="C36" s="411"/>
      <c r="D36" s="189"/>
      <c r="E36" s="190"/>
      <c r="F36" s="433"/>
      <c r="G36" s="434"/>
      <c r="H36" s="434"/>
      <c r="I36" s="434"/>
      <c r="J36" s="434"/>
      <c r="K36" s="434"/>
      <c r="L36" s="435"/>
    </row>
    <row r="37" spans="2:12">
      <c r="B37" s="405" t="s">
        <v>242</v>
      </c>
      <c r="C37" s="426" t="s">
        <v>243</v>
      </c>
      <c r="D37" s="185"/>
      <c r="E37" s="186"/>
      <c r="F37" s="427"/>
      <c r="G37" s="428"/>
      <c r="H37" s="428"/>
      <c r="I37" s="428"/>
      <c r="J37" s="428"/>
      <c r="K37" s="428"/>
      <c r="L37" s="429"/>
    </row>
    <row r="38" spans="2:12">
      <c r="B38" s="405"/>
      <c r="C38" s="405"/>
      <c r="D38" s="187"/>
      <c r="E38" s="188"/>
      <c r="F38" s="430"/>
      <c r="G38" s="431"/>
      <c r="H38" s="431"/>
      <c r="I38" s="431"/>
      <c r="J38" s="431"/>
      <c r="K38" s="431"/>
      <c r="L38" s="432"/>
    </row>
    <row r="39" spans="2:12">
      <c r="B39" s="405"/>
      <c r="C39" s="405"/>
      <c r="D39" s="189"/>
      <c r="E39" s="190"/>
      <c r="F39" s="433"/>
      <c r="G39" s="434"/>
      <c r="H39" s="434"/>
      <c r="I39" s="434"/>
      <c r="J39" s="434"/>
      <c r="K39" s="434"/>
      <c r="L39" s="435"/>
    </row>
    <row r="40" spans="2:12">
      <c r="B40" s="171" t="s">
        <v>248</v>
      </c>
      <c r="E40" s="175">
        <f>SUM(E31:E39)</f>
        <v>0</v>
      </c>
      <c r="F40" s="436"/>
      <c r="G40" s="436"/>
      <c r="H40" s="436"/>
      <c r="I40" s="436"/>
      <c r="J40" s="436"/>
      <c r="K40" s="436"/>
      <c r="L40" s="436"/>
    </row>
    <row r="41" spans="2:12" ht="33" customHeight="1">
      <c r="B41" s="421" t="s">
        <v>253</v>
      </c>
      <c r="C41" s="421"/>
      <c r="D41" s="421"/>
      <c r="E41" s="177"/>
      <c r="F41" s="437"/>
      <c r="G41" s="437"/>
      <c r="H41" s="437"/>
      <c r="I41" s="437"/>
      <c r="J41" s="437"/>
      <c r="K41" s="437"/>
      <c r="L41" s="437"/>
    </row>
    <row r="42" spans="2:12" ht="33" customHeight="1">
      <c r="B42" s="438" t="s">
        <v>254</v>
      </c>
      <c r="C42" s="439"/>
      <c r="D42" s="440"/>
      <c r="E42" s="176"/>
      <c r="F42" s="441" t="s">
        <v>250</v>
      </c>
      <c r="G42" s="442"/>
      <c r="H42" s="442"/>
      <c r="I42" s="442"/>
      <c r="J42" s="442"/>
      <c r="K42" s="442"/>
      <c r="L42" s="442"/>
    </row>
  </sheetData>
  <mergeCells count="44">
    <mergeCell ref="F40:L40"/>
    <mergeCell ref="B41:D41"/>
    <mergeCell ref="F41:L41"/>
    <mergeCell ref="B42:D42"/>
    <mergeCell ref="F42:L42"/>
    <mergeCell ref="C34:C36"/>
    <mergeCell ref="F34:L34"/>
    <mergeCell ref="F35:L35"/>
    <mergeCell ref="F36:L36"/>
    <mergeCell ref="B37:B39"/>
    <mergeCell ref="C37:C39"/>
    <mergeCell ref="F37:L37"/>
    <mergeCell ref="F38:L38"/>
    <mergeCell ref="F39:L39"/>
    <mergeCell ref="B31:B36"/>
    <mergeCell ref="C31:C33"/>
    <mergeCell ref="F31:L31"/>
    <mergeCell ref="F32:L32"/>
    <mergeCell ref="F33:L33"/>
    <mergeCell ref="F22:L22"/>
    <mergeCell ref="B24:D24"/>
    <mergeCell ref="F24:L24"/>
    <mergeCell ref="E29:L29"/>
    <mergeCell ref="F30:L30"/>
    <mergeCell ref="B19:B22"/>
    <mergeCell ref="C19:C22"/>
    <mergeCell ref="F19:L19"/>
    <mergeCell ref="F20:L20"/>
    <mergeCell ref="F21:L21"/>
    <mergeCell ref="F3:L3"/>
    <mergeCell ref="E8:L8"/>
    <mergeCell ref="F9:L9"/>
    <mergeCell ref="B10:B18"/>
    <mergeCell ref="F10:L10"/>
    <mergeCell ref="C11:C14"/>
    <mergeCell ref="F11:L11"/>
    <mergeCell ref="F12:L12"/>
    <mergeCell ref="F13:L13"/>
    <mergeCell ref="F14:L14"/>
    <mergeCell ref="C15:C18"/>
    <mergeCell ref="F15:L15"/>
    <mergeCell ref="F16:L16"/>
    <mergeCell ref="F17:L17"/>
    <mergeCell ref="F18:L18"/>
  </mergeCells>
  <phoneticPr fontId="4"/>
  <pageMargins left="0.7" right="0.7" top="0.75" bottom="0.75" header="0.3" footer="0.3"/>
  <pageSetup paperSize="9" orientation="portrait" r:id="rId1"/>
  <colBreaks count="1" manualBreakCount="1">
    <brk id="12"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R119"/>
  <sheetViews>
    <sheetView view="pageBreakPreview" zoomScale="90" zoomScaleNormal="100" zoomScaleSheetLayoutView="90" workbookViewId="0">
      <selection activeCell="C1" sqref="C1"/>
    </sheetView>
  </sheetViews>
  <sheetFormatPr defaultColWidth="8.7265625" defaultRowHeight="13.5"/>
  <cols>
    <col min="1" max="1" width="1.90625" style="11" customWidth="1"/>
    <col min="2" max="2" width="2.6328125" style="11" customWidth="1"/>
    <col min="3" max="3" width="10.6328125" style="11" customWidth="1"/>
    <col min="4" max="4" width="9.6328125" style="11" customWidth="1"/>
    <col min="5" max="6" width="10.6328125" style="11" customWidth="1"/>
    <col min="7" max="7" width="7.08984375" style="11" customWidth="1"/>
    <col min="8" max="8" width="10.6328125" style="11" customWidth="1"/>
    <col min="9" max="15" width="2.81640625" style="11" customWidth="1"/>
    <col min="16" max="16" width="10.6328125" style="11" customWidth="1"/>
    <col min="17" max="17" width="7.6328125" style="11" customWidth="1"/>
    <col min="18" max="18" width="0.6328125" style="11" customWidth="1"/>
    <col min="19" max="16384" width="8.7265625" style="11"/>
  </cols>
  <sheetData>
    <row r="1" spans="1:17" s="1" customFormat="1" ht="18" customHeight="1"/>
    <row r="2" spans="1:17" ht="18.75" customHeight="1">
      <c r="A2" s="1"/>
      <c r="B2" s="1"/>
    </row>
    <row r="3" spans="1:17" ht="13.5" customHeight="1">
      <c r="A3" s="508" t="s">
        <v>143</v>
      </c>
      <c r="B3" s="509"/>
      <c r="C3" s="509"/>
      <c r="D3" s="509"/>
      <c r="E3" s="510"/>
      <c r="F3" s="140"/>
      <c r="G3"/>
      <c r="H3" s="524" t="s">
        <v>31</v>
      </c>
      <c r="I3" s="526" t="s">
        <v>190</v>
      </c>
      <c r="J3" s="526"/>
      <c r="K3" s="526"/>
      <c r="L3" s="526"/>
      <c r="M3" s="526"/>
      <c r="N3" s="526"/>
      <c r="O3" s="527"/>
    </row>
    <row r="4" spans="1:17" ht="14.25" customHeight="1">
      <c r="A4" s="511"/>
      <c r="B4" s="512"/>
      <c r="C4" s="512"/>
      <c r="D4" s="512"/>
      <c r="E4" s="513"/>
      <c r="F4" s="140"/>
      <c r="G4"/>
      <c r="H4" s="525"/>
      <c r="I4" s="528"/>
      <c r="J4" s="528"/>
      <c r="K4" s="528"/>
      <c r="L4" s="528"/>
      <c r="M4" s="528"/>
      <c r="N4" s="528"/>
      <c r="O4" s="529"/>
    </row>
    <row r="5" spans="1:17" ht="24" customHeight="1">
      <c r="C5" s="13"/>
      <c r="D5" s="13"/>
      <c r="E5" s="12"/>
      <c r="F5" s="12"/>
      <c r="G5" s="12"/>
      <c r="H5" s="147" t="s">
        <v>155</v>
      </c>
      <c r="I5" s="143" t="s">
        <v>182</v>
      </c>
      <c r="J5" s="144" t="s">
        <v>181</v>
      </c>
      <c r="K5" s="144" t="s">
        <v>181</v>
      </c>
      <c r="L5" s="144" t="s">
        <v>181</v>
      </c>
      <c r="M5" s="144" t="s">
        <v>181</v>
      </c>
      <c r="N5" s="144" t="s">
        <v>181</v>
      </c>
      <c r="O5" s="163" t="s">
        <v>181</v>
      </c>
    </row>
    <row r="6" spans="1:17" ht="27" customHeight="1">
      <c r="A6" s="80" t="s">
        <v>41</v>
      </c>
      <c r="B6" s="80"/>
      <c r="C6" s="62"/>
      <c r="D6" s="62"/>
      <c r="E6" s="62"/>
      <c r="F6" s="62"/>
      <c r="G6" s="62"/>
      <c r="H6" s="62"/>
    </row>
    <row r="7" spans="1:17" ht="11.25" customHeight="1">
      <c r="A7" s="62"/>
      <c r="B7" s="62"/>
      <c r="C7" s="62"/>
      <c r="D7" s="62"/>
      <c r="E7" s="62"/>
      <c r="F7" s="62"/>
      <c r="G7" s="62"/>
      <c r="H7" s="62"/>
    </row>
    <row r="8" spans="1:17" ht="51" customHeight="1">
      <c r="A8" s="514" t="s">
        <v>66</v>
      </c>
      <c r="B8" s="514"/>
      <c r="C8" s="514"/>
      <c r="D8" s="514"/>
      <c r="E8" s="514"/>
      <c r="F8" s="514"/>
      <c r="G8" s="514"/>
      <c r="H8" s="514"/>
      <c r="I8" s="514"/>
      <c r="J8" s="514"/>
      <c r="K8" s="514"/>
      <c r="L8" s="514"/>
      <c r="M8" s="514"/>
      <c r="N8" s="514"/>
      <c r="O8" s="514"/>
      <c r="P8" s="87"/>
      <c r="Q8" s="87"/>
    </row>
    <row r="9" spans="1:17" ht="20.100000000000001" customHeight="1">
      <c r="A9" s="62"/>
      <c r="B9" s="537" t="s">
        <v>159</v>
      </c>
      <c r="C9" s="538"/>
      <c r="D9" s="153" t="s">
        <v>181</v>
      </c>
      <c r="E9" s="62"/>
      <c r="F9" s="62"/>
      <c r="G9" s="62"/>
      <c r="H9" s="62"/>
      <c r="Q9" s="14"/>
    </row>
    <row r="10" spans="1:17" ht="20.100000000000001" customHeight="1">
      <c r="A10" s="62"/>
      <c r="B10" s="537" t="s">
        <v>160</v>
      </c>
      <c r="C10" s="538"/>
      <c r="D10" s="153"/>
      <c r="E10" s="62"/>
      <c r="F10" s="62"/>
      <c r="G10" s="62"/>
      <c r="H10" s="62"/>
      <c r="Q10" s="14"/>
    </row>
    <row r="11" spans="1:17" ht="20.100000000000001" customHeight="1">
      <c r="A11" s="62"/>
      <c r="B11" s="62"/>
      <c r="C11" s="81"/>
      <c r="D11" s="53"/>
      <c r="E11" s="53"/>
      <c r="F11" s="53"/>
      <c r="G11" s="53"/>
      <c r="H11" s="53"/>
      <c r="I11" s="14"/>
      <c r="J11" s="14"/>
      <c r="K11" s="14"/>
      <c r="L11" s="14"/>
      <c r="M11" s="14"/>
      <c r="N11" s="14"/>
      <c r="O11" s="14" t="s">
        <v>21</v>
      </c>
      <c r="P11" s="53"/>
    </row>
    <row r="12" spans="1:17" s="15" customFormat="1" ht="22.5" customHeight="1">
      <c r="B12" s="499" t="s">
        <v>61</v>
      </c>
      <c r="C12" s="502" t="s">
        <v>51</v>
      </c>
      <c r="D12" s="505" t="s">
        <v>97</v>
      </c>
      <c r="E12" s="532" t="s">
        <v>123</v>
      </c>
      <c r="F12" s="535" t="s">
        <v>111</v>
      </c>
      <c r="G12" s="532" t="s">
        <v>134</v>
      </c>
      <c r="H12" s="530" t="s">
        <v>124</v>
      </c>
      <c r="I12" s="461" t="s">
        <v>126</v>
      </c>
      <c r="J12" s="462"/>
      <c r="K12" s="463"/>
      <c r="L12" s="467" t="s">
        <v>74</v>
      </c>
      <c r="M12" s="468"/>
      <c r="N12" s="468"/>
      <c r="O12" s="469"/>
    </row>
    <row r="13" spans="1:17" s="15" customFormat="1" ht="24.95" customHeight="1">
      <c r="B13" s="500"/>
      <c r="C13" s="503"/>
      <c r="D13" s="506"/>
      <c r="E13" s="533"/>
      <c r="F13" s="536"/>
      <c r="G13" s="534"/>
      <c r="H13" s="531"/>
      <c r="I13" s="464"/>
      <c r="J13" s="465"/>
      <c r="K13" s="466"/>
      <c r="L13" s="470"/>
      <c r="M13" s="471"/>
      <c r="N13" s="471"/>
      <c r="O13" s="472"/>
    </row>
    <row r="14" spans="1:17" s="15" customFormat="1" ht="20.100000000000001" customHeight="1" thickBot="1">
      <c r="B14" s="501"/>
      <c r="C14" s="504"/>
      <c r="D14" s="507"/>
      <c r="E14" s="137" t="s">
        <v>116</v>
      </c>
      <c r="F14" s="138" t="s">
        <v>129</v>
      </c>
      <c r="G14" s="132" t="s">
        <v>130</v>
      </c>
      <c r="H14" s="139" t="s">
        <v>131</v>
      </c>
      <c r="I14" s="515" t="s">
        <v>132</v>
      </c>
      <c r="J14" s="516"/>
      <c r="K14" s="517"/>
      <c r="L14" s="473" t="s">
        <v>133</v>
      </c>
      <c r="M14" s="474"/>
      <c r="N14" s="474"/>
      <c r="O14" s="475"/>
    </row>
    <row r="15" spans="1:17" s="17" customFormat="1" ht="9.9499999999999993" customHeight="1">
      <c r="B15" s="487" t="s">
        <v>62</v>
      </c>
      <c r="C15" s="488" t="s">
        <v>203</v>
      </c>
      <c r="D15" s="490">
        <v>138000</v>
      </c>
      <c r="E15" s="458"/>
      <c r="F15" s="455"/>
      <c r="G15" s="458"/>
      <c r="H15" s="492"/>
      <c r="I15" s="518"/>
      <c r="J15" s="519"/>
      <c r="K15" s="520"/>
      <c r="L15" s="476"/>
      <c r="M15" s="477"/>
      <c r="N15" s="477"/>
      <c r="O15" s="478"/>
    </row>
    <row r="16" spans="1:17" s="17" customFormat="1" ht="9.9499999999999993" customHeight="1">
      <c r="B16" s="487"/>
      <c r="C16" s="489"/>
      <c r="D16" s="491"/>
      <c r="E16" s="459"/>
      <c r="F16" s="456"/>
      <c r="G16" s="459"/>
      <c r="H16" s="493"/>
      <c r="I16" s="521"/>
      <c r="J16" s="522"/>
      <c r="K16" s="523"/>
      <c r="L16" s="479"/>
      <c r="M16" s="480"/>
      <c r="N16" s="480"/>
      <c r="O16" s="481"/>
    </row>
    <row r="17" spans="2:15" s="17" customFormat="1" ht="9.9499999999999993" customHeight="1">
      <c r="B17" s="487"/>
      <c r="C17" s="454" t="s">
        <v>201</v>
      </c>
      <c r="D17" s="453">
        <v>4000</v>
      </c>
      <c r="E17" s="459"/>
      <c r="F17" s="456"/>
      <c r="G17" s="459"/>
      <c r="H17" s="493"/>
      <c r="I17" s="521"/>
      <c r="J17" s="522"/>
      <c r="K17" s="523"/>
      <c r="L17" s="479"/>
      <c r="M17" s="480"/>
      <c r="N17" s="480"/>
      <c r="O17" s="481"/>
    </row>
    <row r="18" spans="2:15" s="17" customFormat="1" ht="9.9499999999999993" customHeight="1">
      <c r="B18" s="487"/>
      <c r="C18" s="454"/>
      <c r="D18" s="453"/>
      <c r="E18" s="459"/>
      <c r="F18" s="456"/>
      <c r="G18" s="459"/>
      <c r="H18" s="493"/>
      <c r="I18" s="521"/>
      <c r="J18" s="522"/>
      <c r="K18" s="523"/>
      <c r="L18" s="479"/>
      <c r="M18" s="480"/>
      <c r="N18" s="480"/>
      <c r="O18" s="481"/>
    </row>
    <row r="19" spans="2:15" s="17" customFormat="1" ht="9.9499999999999993" customHeight="1">
      <c r="B19" s="487"/>
      <c r="C19" s="454" t="s">
        <v>204</v>
      </c>
      <c r="D19" s="453">
        <v>9000</v>
      </c>
      <c r="E19" s="459"/>
      <c r="F19" s="456"/>
      <c r="G19" s="459"/>
      <c r="H19" s="493"/>
      <c r="I19" s="521"/>
      <c r="J19" s="522"/>
      <c r="K19" s="523"/>
      <c r="L19" s="479"/>
      <c r="M19" s="480"/>
      <c r="N19" s="480"/>
      <c r="O19" s="481"/>
    </row>
    <row r="20" spans="2:15" s="17" customFormat="1" ht="9.9499999999999993" customHeight="1">
      <c r="B20" s="487"/>
      <c r="C20" s="454"/>
      <c r="D20" s="453"/>
      <c r="E20" s="459"/>
      <c r="F20" s="456"/>
      <c r="G20" s="459"/>
      <c r="H20" s="493"/>
      <c r="I20" s="521"/>
      <c r="J20" s="522"/>
      <c r="K20" s="523"/>
      <c r="L20" s="479"/>
      <c r="M20" s="480"/>
      <c r="N20" s="480"/>
      <c r="O20" s="481"/>
    </row>
    <row r="21" spans="2:15" s="17" customFormat="1" ht="9.9499999999999993" customHeight="1">
      <c r="B21" s="487"/>
      <c r="C21" s="454"/>
      <c r="D21" s="453"/>
      <c r="E21" s="459"/>
      <c r="F21" s="456"/>
      <c r="G21" s="459"/>
      <c r="H21" s="493"/>
      <c r="I21" s="521"/>
      <c r="J21" s="522"/>
      <c r="K21" s="523"/>
      <c r="L21" s="479"/>
      <c r="M21" s="480"/>
      <c r="N21" s="480"/>
      <c r="O21" s="481"/>
    </row>
    <row r="22" spans="2:15" s="17" customFormat="1" ht="9.9499999999999993" customHeight="1">
      <c r="B22" s="487"/>
      <c r="C22" s="454"/>
      <c r="D22" s="453"/>
      <c r="E22" s="459"/>
      <c r="F22" s="456"/>
      <c r="G22" s="459"/>
      <c r="H22" s="493"/>
      <c r="I22" s="521"/>
      <c r="J22" s="522"/>
      <c r="K22" s="523"/>
      <c r="L22" s="479"/>
      <c r="M22" s="480"/>
      <c r="N22" s="480"/>
      <c r="O22" s="481"/>
    </row>
    <row r="23" spans="2:15" s="17" customFormat="1" ht="9.9499999999999993" customHeight="1">
      <c r="B23" s="487"/>
      <c r="C23" s="485"/>
      <c r="D23" s="486"/>
      <c r="E23" s="459"/>
      <c r="F23" s="456"/>
      <c r="G23" s="459"/>
      <c r="H23" s="493"/>
      <c r="I23" s="521"/>
      <c r="J23" s="522"/>
      <c r="K23" s="523"/>
      <c r="L23" s="479"/>
      <c r="M23" s="480"/>
      <c r="N23" s="480"/>
      <c r="O23" s="481"/>
    </row>
    <row r="24" spans="2:15" s="17" customFormat="1" ht="9.9499999999999993" customHeight="1" thickBot="1">
      <c r="B24" s="487"/>
      <c r="C24" s="454"/>
      <c r="D24" s="453"/>
      <c r="E24" s="460"/>
      <c r="F24" s="457"/>
      <c r="G24" s="460"/>
      <c r="H24" s="494"/>
      <c r="I24" s="521"/>
      <c r="J24" s="522"/>
      <c r="K24" s="523"/>
      <c r="L24" s="479"/>
      <c r="M24" s="480"/>
      <c r="N24" s="480"/>
      <c r="O24" s="481"/>
    </row>
    <row r="25" spans="2:15" ht="9.9499999999999993" customHeight="1">
      <c r="B25" s="487"/>
      <c r="C25" s="495" t="s">
        <v>52</v>
      </c>
      <c r="D25" s="497">
        <f>SUM(D15:D24)</f>
        <v>151000</v>
      </c>
      <c r="E25" s="545">
        <f>IF(D25=0,0,IF(D25&gt;100000,100000,IF(D25&lt;=30000,"3万円以下は対象外です",D25)))</f>
        <v>100000</v>
      </c>
      <c r="F25" s="547">
        <v>-30000</v>
      </c>
      <c r="G25" s="549">
        <v>151</v>
      </c>
      <c r="H25" s="543">
        <f>(E25+F25)*G25</f>
        <v>10570000</v>
      </c>
      <c r="I25" s="443"/>
      <c r="J25" s="444"/>
      <c r="K25" s="445"/>
      <c r="L25" s="479"/>
      <c r="M25" s="480"/>
      <c r="N25" s="480"/>
      <c r="O25" s="481"/>
    </row>
    <row r="26" spans="2:15" ht="9.9499999999999993" customHeight="1" thickBot="1">
      <c r="B26" s="487"/>
      <c r="C26" s="496"/>
      <c r="D26" s="498"/>
      <c r="E26" s="546"/>
      <c r="F26" s="548"/>
      <c r="G26" s="550"/>
      <c r="H26" s="544"/>
      <c r="I26" s="446"/>
      <c r="J26" s="447"/>
      <c r="K26" s="448"/>
      <c r="L26" s="479"/>
      <c r="M26" s="480"/>
      <c r="N26" s="480"/>
      <c r="O26" s="481"/>
    </row>
    <row r="27" spans="2:15" s="17" customFormat="1" ht="9.9499999999999993" customHeight="1">
      <c r="B27" s="487" t="s">
        <v>63</v>
      </c>
      <c r="C27" s="488" t="s">
        <v>205</v>
      </c>
      <c r="D27" s="490">
        <v>59800</v>
      </c>
      <c r="E27" s="458"/>
      <c r="F27" s="455"/>
      <c r="G27" s="458"/>
      <c r="H27" s="492"/>
      <c r="I27" s="521"/>
      <c r="J27" s="522"/>
      <c r="K27" s="523"/>
      <c r="L27" s="479"/>
      <c r="M27" s="480"/>
      <c r="N27" s="480"/>
      <c r="O27" s="481"/>
    </row>
    <row r="28" spans="2:15" s="17" customFormat="1" ht="9.9499999999999993" customHeight="1">
      <c r="B28" s="487"/>
      <c r="C28" s="489"/>
      <c r="D28" s="491"/>
      <c r="E28" s="459"/>
      <c r="F28" s="456"/>
      <c r="G28" s="459"/>
      <c r="H28" s="493"/>
      <c r="I28" s="521"/>
      <c r="J28" s="522"/>
      <c r="K28" s="523"/>
      <c r="L28" s="479"/>
      <c r="M28" s="480"/>
      <c r="N28" s="480"/>
      <c r="O28" s="481"/>
    </row>
    <row r="29" spans="2:15" s="17" customFormat="1" ht="9.9499999999999993" customHeight="1">
      <c r="B29" s="487"/>
      <c r="C29" s="454" t="s">
        <v>201</v>
      </c>
      <c r="D29" s="453">
        <v>1000</v>
      </c>
      <c r="E29" s="459"/>
      <c r="F29" s="456"/>
      <c r="G29" s="459"/>
      <c r="H29" s="493"/>
      <c r="I29" s="521"/>
      <c r="J29" s="522"/>
      <c r="K29" s="523"/>
      <c r="L29" s="479"/>
      <c r="M29" s="480"/>
      <c r="N29" s="480"/>
      <c r="O29" s="481"/>
    </row>
    <row r="30" spans="2:15" s="17" customFormat="1" ht="9.9499999999999993" customHeight="1">
      <c r="B30" s="487"/>
      <c r="C30" s="454"/>
      <c r="D30" s="453"/>
      <c r="E30" s="459"/>
      <c r="F30" s="456"/>
      <c r="G30" s="459"/>
      <c r="H30" s="493"/>
      <c r="I30" s="521"/>
      <c r="J30" s="522"/>
      <c r="K30" s="523"/>
      <c r="L30" s="479"/>
      <c r="M30" s="480"/>
      <c r="N30" s="480"/>
      <c r="O30" s="481"/>
    </row>
    <row r="31" spans="2:15" s="17" customFormat="1" ht="9.9499999999999993" customHeight="1">
      <c r="B31" s="487"/>
      <c r="C31" s="454" t="s">
        <v>206</v>
      </c>
      <c r="D31" s="453">
        <v>14800</v>
      </c>
      <c r="E31" s="459"/>
      <c r="F31" s="456"/>
      <c r="G31" s="459"/>
      <c r="H31" s="493"/>
      <c r="I31" s="521"/>
      <c r="J31" s="522"/>
      <c r="K31" s="523"/>
      <c r="L31" s="479"/>
      <c r="M31" s="480"/>
      <c r="N31" s="480"/>
      <c r="O31" s="481"/>
    </row>
    <row r="32" spans="2:15" s="17" customFormat="1" ht="9.9499999999999993" customHeight="1">
      <c r="B32" s="487"/>
      <c r="C32" s="454"/>
      <c r="D32" s="453"/>
      <c r="E32" s="459"/>
      <c r="F32" s="456"/>
      <c r="G32" s="459"/>
      <c r="H32" s="493"/>
      <c r="I32" s="521"/>
      <c r="J32" s="522"/>
      <c r="K32" s="523"/>
      <c r="L32" s="479"/>
      <c r="M32" s="480"/>
      <c r="N32" s="480"/>
      <c r="O32" s="481"/>
    </row>
    <row r="33" spans="2:15" s="17" customFormat="1" ht="9.9499999999999993" customHeight="1">
      <c r="B33" s="487"/>
      <c r="C33" s="454" t="s">
        <v>207</v>
      </c>
      <c r="D33" s="453">
        <v>12800</v>
      </c>
      <c r="E33" s="459"/>
      <c r="F33" s="456"/>
      <c r="G33" s="459"/>
      <c r="H33" s="493"/>
      <c r="I33" s="521"/>
      <c r="J33" s="522"/>
      <c r="K33" s="523"/>
      <c r="L33" s="479"/>
      <c r="M33" s="480"/>
      <c r="N33" s="480"/>
      <c r="O33" s="481"/>
    </row>
    <row r="34" spans="2:15" s="17" customFormat="1" ht="9.9499999999999993" customHeight="1">
      <c r="B34" s="487"/>
      <c r="C34" s="454"/>
      <c r="D34" s="453"/>
      <c r="E34" s="459"/>
      <c r="F34" s="456"/>
      <c r="G34" s="459"/>
      <c r="H34" s="493"/>
      <c r="I34" s="521"/>
      <c r="J34" s="522"/>
      <c r="K34" s="523"/>
      <c r="L34" s="479"/>
      <c r="M34" s="480"/>
      <c r="N34" s="480"/>
      <c r="O34" s="481"/>
    </row>
    <row r="35" spans="2:15" s="17" customFormat="1" ht="9.9499999999999993" customHeight="1">
      <c r="B35" s="487"/>
      <c r="C35" s="485" t="s">
        <v>204</v>
      </c>
      <c r="D35" s="486">
        <v>9000</v>
      </c>
      <c r="E35" s="459"/>
      <c r="F35" s="456"/>
      <c r="G35" s="459"/>
      <c r="H35" s="493"/>
      <c r="I35" s="521"/>
      <c r="J35" s="522"/>
      <c r="K35" s="523"/>
      <c r="L35" s="479"/>
      <c r="M35" s="480"/>
      <c r="N35" s="480"/>
      <c r="O35" s="481"/>
    </row>
    <row r="36" spans="2:15" s="17" customFormat="1" ht="9.9499999999999993" customHeight="1" thickBot="1">
      <c r="B36" s="487"/>
      <c r="C36" s="454"/>
      <c r="D36" s="453"/>
      <c r="E36" s="460"/>
      <c r="F36" s="457"/>
      <c r="G36" s="460"/>
      <c r="H36" s="494"/>
      <c r="I36" s="521"/>
      <c r="J36" s="522"/>
      <c r="K36" s="523"/>
      <c r="L36" s="479"/>
      <c r="M36" s="480"/>
      <c r="N36" s="480"/>
      <c r="O36" s="481"/>
    </row>
    <row r="37" spans="2:15" ht="9.9499999999999993" customHeight="1">
      <c r="B37" s="487"/>
      <c r="C37" s="495" t="s">
        <v>52</v>
      </c>
      <c r="D37" s="497">
        <f>SUM(D27:D36)</f>
        <v>97400</v>
      </c>
      <c r="E37" s="545">
        <f>IF(D37=0,0,IF(D37&gt;100000,100000,IF(D37&lt;=30000,"3万円以下は対象外です",D37)))</f>
        <v>97400</v>
      </c>
      <c r="F37" s="547">
        <v>-30000</v>
      </c>
      <c r="G37" s="549">
        <v>168</v>
      </c>
      <c r="H37" s="543">
        <f>(E37+F37)*G37</f>
        <v>11323200</v>
      </c>
      <c r="I37" s="443"/>
      <c r="J37" s="444"/>
      <c r="K37" s="445"/>
      <c r="L37" s="479"/>
      <c r="M37" s="480"/>
      <c r="N37" s="480"/>
      <c r="O37" s="481"/>
    </row>
    <row r="38" spans="2:15" ht="9.9499999999999993" customHeight="1" thickBot="1">
      <c r="B38" s="487"/>
      <c r="C38" s="496"/>
      <c r="D38" s="498"/>
      <c r="E38" s="546"/>
      <c r="F38" s="548"/>
      <c r="G38" s="550"/>
      <c r="H38" s="544"/>
      <c r="I38" s="446"/>
      <c r="J38" s="447"/>
      <c r="K38" s="448"/>
      <c r="L38" s="479"/>
      <c r="M38" s="480"/>
      <c r="N38" s="480"/>
      <c r="O38" s="481"/>
    </row>
    <row r="39" spans="2:15" s="17" customFormat="1" ht="9.9499999999999993" customHeight="1">
      <c r="B39" s="487" t="s">
        <v>64</v>
      </c>
      <c r="C39" s="488" t="s">
        <v>208</v>
      </c>
      <c r="D39" s="490">
        <v>49800</v>
      </c>
      <c r="E39" s="458"/>
      <c r="F39" s="455"/>
      <c r="G39" s="458"/>
      <c r="H39" s="492"/>
      <c r="I39" s="521"/>
      <c r="J39" s="522"/>
      <c r="K39" s="523"/>
      <c r="L39" s="479"/>
      <c r="M39" s="480"/>
      <c r="N39" s="480"/>
      <c r="O39" s="481"/>
    </row>
    <row r="40" spans="2:15" s="17" customFormat="1" ht="9.9499999999999993" customHeight="1">
      <c r="B40" s="487"/>
      <c r="C40" s="489"/>
      <c r="D40" s="491"/>
      <c r="E40" s="459"/>
      <c r="F40" s="456"/>
      <c r="G40" s="459"/>
      <c r="H40" s="493"/>
      <c r="I40" s="521"/>
      <c r="J40" s="522"/>
      <c r="K40" s="523"/>
      <c r="L40" s="479"/>
      <c r="M40" s="480"/>
      <c r="N40" s="480"/>
      <c r="O40" s="481"/>
    </row>
    <row r="41" spans="2:15" s="17" customFormat="1" ht="9.9499999999999993" customHeight="1">
      <c r="B41" s="487"/>
      <c r="C41" s="454" t="s">
        <v>201</v>
      </c>
      <c r="D41" s="453">
        <v>1000</v>
      </c>
      <c r="E41" s="459"/>
      <c r="F41" s="456"/>
      <c r="G41" s="459"/>
      <c r="H41" s="493"/>
      <c r="I41" s="521"/>
      <c r="J41" s="522"/>
      <c r="K41" s="523"/>
      <c r="L41" s="479"/>
      <c r="M41" s="480"/>
      <c r="N41" s="480"/>
      <c r="O41" s="481"/>
    </row>
    <row r="42" spans="2:15" s="17" customFormat="1" ht="9.9499999999999993" customHeight="1">
      <c r="B42" s="487"/>
      <c r="C42" s="454"/>
      <c r="D42" s="453"/>
      <c r="E42" s="459"/>
      <c r="F42" s="456"/>
      <c r="G42" s="459"/>
      <c r="H42" s="493"/>
      <c r="I42" s="521"/>
      <c r="J42" s="522"/>
      <c r="K42" s="523"/>
      <c r="L42" s="479"/>
      <c r="M42" s="480"/>
      <c r="N42" s="480"/>
      <c r="O42" s="481"/>
    </row>
    <row r="43" spans="2:15" s="17" customFormat="1" ht="9.9499999999999993" customHeight="1">
      <c r="B43" s="487"/>
      <c r="C43" s="454" t="s">
        <v>209</v>
      </c>
      <c r="D43" s="453">
        <v>1000</v>
      </c>
      <c r="E43" s="459"/>
      <c r="F43" s="456"/>
      <c r="G43" s="459"/>
      <c r="H43" s="493"/>
      <c r="I43" s="521"/>
      <c r="J43" s="522"/>
      <c r="K43" s="523"/>
      <c r="L43" s="479"/>
      <c r="M43" s="480"/>
      <c r="N43" s="480"/>
      <c r="O43" s="481"/>
    </row>
    <row r="44" spans="2:15" s="17" customFormat="1" ht="9.9499999999999993" customHeight="1">
      <c r="B44" s="487"/>
      <c r="C44" s="454"/>
      <c r="D44" s="453"/>
      <c r="E44" s="459"/>
      <c r="F44" s="456"/>
      <c r="G44" s="459"/>
      <c r="H44" s="493"/>
      <c r="I44" s="521"/>
      <c r="J44" s="522"/>
      <c r="K44" s="523"/>
      <c r="L44" s="479"/>
      <c r="M44" s="480"/>
      <c r="N44" s="480"/>
      <c r="O44" s="481"/>
    </row>
    <row r="45" spans="2:15" s="17" customFormat="1" ht="9.9499999999999993" customHeight="1">
      <c r="B45" s="487"/>
      <c r="C45" s="454" t="s">
        <v>207</v>
      </c>
      <c r="D45" s="453">
        <v>14000</v>
      </c>
      <c r="E45" s="459"/>
      <c r="F45" s="456"/>
      <c r="G45" s="459"/>
      <c r="H45" s="493"/>
      <c r="I45" s="521"/>
      <c r="J45" s="522"/>
      <c r="K45" s="523"/>
      <c r="L45" s="479"/>
      <c r="M45" s="480"/>
      <c r="N45" s="480"/>
      <c r="O45" s="481"/>
    </row>
    <row r="46" spans="2:15" s="17" customFormat="1" ht="9.9499999999999993" customHeight="1">
      <c r="B46" s="487"/>
      <c r="C46" s="454"/>
      <c r="D46" s="453"/>
      <c r="E46" s="459"/>
      <c r="F46" s="456"/>
      <c r="G46" s="459"/>
      <c r="H46" s="493"/>
      <c r="I46" s="521"/>
      <c r="J46" s="522"/>
      <c r="K46" s="523"/>
      <c r="L46" s="479"/>
      <c r="M46" s="480"/>
      <c r="N46" s="480"/>
      <c r="O46" s="481"/>
    </row>
    <row r="47" spans="2:15" s="17" customFormat="1" ht="9.9499999999999993" customHeight="1">
      <c r="B47" s="487"/>
      <c r="C47" s="485" t="s">
        <v>204</v>
      </c>
      <c r="D47" s="486">
        <v>9000</v>
      </c>
      <c r="E47" s="459"/>
      <c r="F47" s="456"/>
      <c r="G47" s="459"/>
      <c r="H47" s="493"/>
      <c r="I47" s="521"/>
      <c r="J47" s="522"/>
      <c r="K47" s="523"/>
      <c r="L47" s="479"/>
      <c r="M47" s="480"/>
      <c r="N47" s="480"/>
      <c r="O47" s="481"/>
    </row>
    <row r="48" spans="2:15" s="17" customFormat="1" ht="9.9499999999999993" customHeight="1" thickBot="1">
      <c r="B48" s="487"/>
      <c r="C48" s="454"/>
      <c r="D48" s="453"/>
      <c r="E48" s="460"/>
      <c r="F48" s="457"/>
      <c r="G48" s="460"/>
      <c r="H48" s="494"/>
      <c r="I48" s="521"/>
      <c r="J48" s="522"/>
      <c r="K48" s="523"/>
      <c r="L48" s="479"/>
      <c r="M48" s="480"/>
      <c r="N48" s="480"/>
      <c r="O48" s="481"/>
    </row>
    <row r="49" spans="2:18" ht="9.9499999999999993" customHeight="1">
      <c r="B49" s="487"/>
      <c r="C49" s="495" t="s">
        <v>52</v>
      </c>
      <c r="D49" s="497">
        <f>SUM(D39:D48)</f>
        <v>74800</v>
      </c>
      <c r="E49" s="545">
        <f>IF(D49=0,0,IF(D49&gt;100000,100000,IF(D49&lt;=30000,"3万円以下は対象外です",D49)))</f>
        <v>74800</v>
      </c>
      <c r="F49" s="547">
        <v>-30000</v>
      </c>
      <c r="G49" s="549">
        <v>84</v>
      </c>
      <c r="H49" s="543">
        <f>(E49+F49)*G49</f>
        <v>3763200</v>
      </c>
      <c r="I49" s="443"/>
      <c r="J49" s="444"/>
      <c r="K49" s="445"/>
      <c r="L49" s="479"/>
      <c r="M49" s="480"/>
      <c r="N49" s="480"/>
      <c r="O49" s="481"/>
    </row>
    <row r="50" spans="2:18" ht="9.9499999999999993" customHeight="1" thickBot="1">
      <c r="B50" s="487"/>
      <c r="C50" s="589"/>
      <c r="D50" s="590"/>
      <c r="E50" s="555"/>
      <c r="F50" s="548"/>
      <c r="G50" s="550"/>
      <c r="H50" s="544"/>
      <c r="I50" s="446"/>
      <c r="J50" s="447"/>
      <c r="K50" s="448"/>
      <c r="L50" s="482"/>
      <c r="M50" s="483"/>
      <c r="N50" s="483"/>
      <c r="O50" s="484"/>
    </row>
    <row r="51" spans="2:18" ht="12" customHeight="1">
      <c r="B51" s="15"/>
      <c r="C51" s="55"/>
      <c r="D51" s="86"/>
      <c r="E51" s="86"/>
      <c r="F51" s="553" t="s">
        <v>65</v>
      </c>
      <c r="G51" s="545">
        <f>G25+G37+G49</f>
        <v>403</v>
      </c>
      <c r="H51" s="551">
        <f>H25+H37+H49</f>
        <v>25656400</v>
      </c>
      <c r="I51" s="449">
        <f t="shared" ref="I51:K51" si="0">I25+I37+I49</f>
        <v>0</v>
      </c>
      <c r="J51" s="450">
        <f t="shared" si="0"/>
        <v>0</v>
      </c>
      <c r="K51" s="450">
        <f t="shared" si="0"/>
        <v>0</v>
      </c>
      <c r="L51" s="558">
        <f>ROUNDDOWN(H51-I51,-3)</f>
        <v>25656000</v>
      </c>
      <c r="M51" s="559"/>
      <c r="N51" s="559"/>
      <c r="O51" s="560"/>
    </row>
    <row r="52" spans="2:18" ht="12" customHeight="1" thickBot="1">
      <c r="B52" s="15"/>
      <c r="C52" s="55"/>
      <c r="D52" s="86"/>
      <c r="E52" s="86"/>
      <c r="F52" s="554"/>
      <c r="G52" s="555"/>
      <c r="H52" s="552"/>
      <c r="I52" s="451"/>
      <c r="J52" s="452"/>
      <c r="K52" s="452"/>
      <c r="L52" s="561"/>
      <c r="M52" s="562"/>
      <c r="N52" s="562"/>
      <c r="O52" s="563"/>
    </row>
    <row r="53" spans="2:18" ht="21" customHeight="1">
      <c r="C53" s="55"/>
      <c r="D53" s="56"/>
      <c r="E53" s="56"/>
      <c r="F53" s="56"/>
      <c r="G53" s="56"/>
      <c r="H53" s="56"/>
      <c r="I53" s="18"/>
      <c r="J53" s="18"/>
      <c r="K53" s="18"/>
      <c r="L53" s="18"/>
      <c r="M53" s="18"/>
      <c r="N53" s="18"/>
      <c r="O53" s="57"/>
      <c r="P53" s="58"/>
      <c r="Q53" s="57"/>
      <c r="R53" s="57"/>
    </row>
    <row r="54" spans="2:18" ht="21" customHeight="1">
      <c r="C54" s="55"/>
      <c r="D54" s="56"/>
      <c r="E54" s="56"/>
      <c r="F54" s="56"/>
      <c r="G54" s="56"/>
      <c r="H54" s="56"/>
      <c r="I54" s="18"/>
      <c r="J54" s="18"/>
      <c r="K54" s="18"/>
      <c r="L54" s="18"/>
      <c r="M54" s="18"/>
      <c r="N54" s="18"/>
      <c r="O54" s="57"/>
      <c r="P54" s="58"/>
      <c r="Q54" s="57"/>
      <c r="R54" s="57"/>
    </row>
    <row r="55" spans="2:18" ht="21" hidden="1" customHeight="1">
      <c r="C55" s="55"/>
      <c r="D55" s="56"/>
      <c r="E55" s="56"/>
      <c r="F55" s="56"/>
      <c r="G55" s="56"/>
      <c r="H55" s="56"/>
      <c r="I55" s="18"/>
      <c r="J55" s="18"/>
      <c r="K55" s="18"/>
      <c r="L55" s="18"/>
      <c r="M55" s="18"/>
      <c r="N55" s="18"/>
      <c r="O55" s="57"/>
      <c r="P55" s="58"/>
      <c r="Q55" s="57"/>
      <c r="R55" s="57"/>
    </row>
    <row r="56" spans="2:18" ht="21" hidden="1" customHeight="1">
      <c r="C56" s="55"/>
      <c r="D56" s="56"/>
      <c r="E56" s="56"/>
      <c r="F56" s="56"/>
      <c r="G56" s="56"/>
      <c r="H56" s="56"/>
      <c r="I56" s="18"/>
      <c r="J56" s="18"/>
      <c r="K56" s="18"/>
      <c r="L56" s="18"/>
      <c r="M56" s="18"/>
      <c r="N56" s="18"/>
      <c r="O56" s="57"/>
      <c r="P56" s="58"/>
      <c r="Q56" s="57"/>
      <c r="R56" s="57"/>
    </row>
    <row r="57" spans="2:18" s="18" customFormat="1" ht="21" hidden="1" customHeight="1">
      <c r="C57" s="54" t="s">
        <v>20</v>
      </c>
      <c r="D57" s="50" t="s">
        <v>22</v>
      </c>
      <c r="E57" s="51" t="s">
        <v>36</v>
      </c>
      <c r="F57" s="76"/>
      <c r="G57" s="51" t="s">
        <v>36</v>
      </c>
      <c r="H57" s="51" t="s">
        <v>36</v>
      </c>
      <c r="I57" s="49"/>
      <c r="J57" s="49"/>
      <c r="K57" s="49"/>
      <c r="L57" s="49"/>
      <c r="M57" s="49"/>
      <c r="N57" s="49"/>
      <c r="O57" s="52" t="s">
        <v>29</v>
      </c>
      <c r="P57" s="52" t="s">
        <v>30</v>
      </c>
      <c r="Q57" s="556" t="s">
        <v>25</v>
      </c>
      <c r="R57" s="557"/>
    </row>
    <row r="58" spans="2:18" ht="21" hidden="1" customHeight="1">
      <c r="C58" s="22">
        <v>1</v>
      </c>
      <c r="D58" s="16"/>
      <c r="E58" s="66"/>
      <c r="F58" s="67"/>
      <c r="G58" s="66"/>
      <c r="H58" s="66"/>
      <c r="I58" s="68"/>
      <c r="J58" s="68"/>
      <c r="K58" s="68"/>
      <c r="L58" s="68"/>
      <c r="M58" s="68"/>
      <c r="N58" s="68"/>
      <c r="O58" s="20"/>
      <c r="P58" s="33" t="e">
        <f>O58*#REF!</f>
        <v>#REF!</v>
      </c>
      <c r="Q58" s="539"/>
      <c r="R58" s="540"/>
    </row>
    <row r="59" spans="2:18" ht="21" hidden="1" customHeight="1">
      <c r="C59" s="22">
        <v>2</v>
      </c>
      <c r="D59" s="16"/>
      <c r="E59" s="66"/>
      <c r="F59" s="67"/>
      <c r="G59" s="66"/>
      <c r="H59" s="66"/>
      <c r="I59" s="68"/>
      <c r="J59" s="68"/>
      <c r="K59" s="68"/>
      <c r="L59" s="68"/>
      <c r="M59" s="68"/>
      <c r="N59" s="68"/>
      <c r="O59" s="20"/>
      <c r="P59" s="33" t="e">
        <f>O59*#REF!</f>
        <v>#REF!</v>
      </c>
      <c r="Q59" s="539"/>
      <c r="R59" s="540"/>
    </row>
    <row r="60" spans="2:18" ht="21" hidden="1" customHeight="1">
      <c r="C60" s="22">
        <v>3</v>
      </c>
      <c r="D60" s="16"/>
      <c r="E60" s="66"/>
      <c r="F60" s="67"/>
      <c r="G60" s="66"/>
      <c r="H60" s="66"/>
      <c r="I60" s="68"/>
      <c r="J60" s="68"/>
      <c r="K60" s="68"/>
      <c r="L60" s="68"/>
      <c r="M60" s="68"/>
      <c r="N60" s="68"/>
      <c r="O60" s="20"/>
      <c r="P60" s="33" t="e">
        <f>O60*#REF!</f>
        <v>#REF!</v>
      </c>
      <c r="Q60" s="539"/>
      <c r="R60" s="540"/>
    </row>
    <row r="61" spans="2:18" ht="21" hidden="1" customHeight="1">
      <c r="C61" s="22">
        <v>4</v>
      </c>
      <c r="D61" s="16"/>
      <c r="E61" s="66"/>
      <c r="F61" s="67"/>
      <c r="G61" s="66"/>
      <c r="H61" s="66"/>
      <c r="I61" s="68"/>
      <c r="J61" s="68"/>
      <c r="K61" s="68"/>
      <c r="L61" s="68"/>
      <c r="M61" s="68"/>
      <c r="N61" s="68"/>
      <c r="O61" s="20"/>
      <c r="P61" s="33" t="e">
        <f>O61*#REF!</f>
        <v>#REF!</v>
      </c>
      <c r="Q61" s="539"/>
      <c r="R61" s="540"/>
    </row>
    <row r="62" spans="2:18" ht="21" hidden="1" customHeight="1">
      <c r="C62" s="27">
        <v>5</v>
      </c>
      <c r="D62" s="19"/>
      <c r="E62" s="69"/>
      <c r="F62" s="70"/>
      <c r="G62" s="69"/>
      <c r="H62" s="69"/>
      <c r="I62" s="71"/>
      <c r="J62" s="71"/>
      <c r="K62" s="71"/>
      <c r="L62" s="71"/>
      <c r="M62" s="71"/>
      <c r="N62" s="71"/>
      <c r="O62" s="35"/>
      <c r="P62" s="36" t="e">
        <f>O62*#REF!</f>
        <v>#REF!</v>
      </c>
      <c r="Q62" s="541"/>
      <c r="R62" s="542"/>
    </row>
    <row r="63" spans="2:18" ht="21" hidden="1" customHeight="1">
      <c r="C63" s="564" t="s">
        <v>26</v>
      </c>
      <c r="D63" s="565"/>
      <c r="E63" s="565"/>
      <c r="F63" s="565"/>
      <c r="G63" s="565"/>
      <c r="H63" s="61"/>
      <c r="I63" s="72"/>
      <c r="J63" s="72"/>
      <c r="K63" s="72"/>
      <c r="L63" s="72"/>
      <c r="M63" s="72"/>
      <c r="N63" s="72"/>
      <c r="O63" s="37"/>
      <c r="P63" s="42" t="e">
        <f>SUM(P58:P62)</f>
        <v>#REF!</v>
      </c>
      <c r="Q63" s="574"/>
      <c r="R63" s="575"/>
    </row>
    <row r="64" spans="2:18" s="18" customFormat="1" ht="21" hidden="1" customHeight="1">
      <c r="C64" s="38" t="s">
        <v>20</v>
      </c>
      <c r="D64" s="39" t="s">
        <v>22</v>
      </c>
      <c r="E64" s="63" t="s">
        <v>36</v>
      </c>
      <c r="F64" s="64"/>
      <c r="G64" s="63" t="s">
        <v>36</v>
      </c>
      <c r="H64" s="63" t="s">
        <v>36</v>
      </c>
      <c r="I64" s="65"/>
      <c r="J64" s="65"/>
      <c r="K64" s="65"/>
      <c r="L64" s="65"/>
      <c r="M64" s="65"/>
      <c r="N64" s="65"/>
      <c r="O64" s="40" t="s">
        <v>29</v>
      </c>
      <c r="P64" s="40" t="s">
        <v>30</v>
      </c>
      <c r="Q64" s="572" t="s">
        <v>25</v>
      </c>
      <c r="R64" s="573"/>
    </row>
    <row r="65" spans="3:18" ht="21" hidden="1" customHeight="1">
      <c r="C65" s="22">
        <v>1</v>
      </c>
      <c r="D65" s="16"/>
      <c r="E65" s="66"/>
      <c r="F65" s="67"/>
      <c r="G65" s="66"/>
      <c r="H65" s="66"/>
      <c r="I65" s="68"/>
      <c r="J65" s="68"/>
      <c r="K65" s="68"/>
      <c r="L65" s="68"/>
      <c r="M65" s="68"/>
      <c r="N65" s="68"/>
      <c r="O65" s="20"/>
      <c r="P65" s="33" t="e">
        <f>O65*#REF!</f>
        <v>#REF!</v>
      </c>
      <c r="Q65" s="539"/>
      <c r="R65" s="540"/>
    </row>
    <row r="66" spans="3:18" ht="21" hidden="1" customHeight="1">
      <c r="C66" s="22">
        <v>2</v>
      </c>
      <c r="D66" s="16"/>
      <c r="E66" s="66"/>
      <c r="F66" s="67"/>
      <c r="G66" s="66"/>
      <c r="H66" s="66"/>
      <c r="I66" s="68"/>
      <c r="J66" s="68"/>
      <c r="K66" s="68"/>
      <c r="L66" s="68"/>
      <c r="M66" s="68"/>
      <c r="N66" s="68"/>
      <c r="O66" s="20"/>
      <c r="P66" s="33" t="e">
        <f>O66*#REF!</f>
        <v>#REF!</v>
      </c>
      <c r="Q66" s="539"/>
      <c r="R66" s="540"/>
    </row>
    <row r="67" spans="3:18" ht="21" hidden="1" customHeight="1">
      <c r="C67" s="22">
        <v>3</v>
      </c>
      <c r="D67" s="16"/>
      <c r="E67" s="66"/>
      <c r="F67" s="67"/>
      <c r="G67" s="66"/>
      <c r="H67" s="66"/>
      <c r="I67" s="68"/>
      <c r="J67" s="68"/>
      <c r="K67" s="68"/>
      <c r="L67" s="68"/>
      <c r="M67" s="68"/>
      <c r="N67" s="68"/>
      <c r="O67" s="20"/>
      <c r="P67" s="33" t="e">
        <f>O67*#REF!</f>
        <v>#REF!</v>
      </c>
      <c r="Q67" s="539"/>
      <c r="R67" s="540"/>
    </row>
    <row r="68" spans="3:18" ht="21" hidden="1" customHeight="1">
      <c r="C68" s="22">
        <v>4</v>
      </c>
      <c r="D68" s="16"/>
      <c r="E68" s="66"/>
      <c r="F68" s="67"/>
      <c r="G68" s="66"/>
      <c r="H68" s="66"/>
      <c r="I68" s="68"/>
      <c r="J68" s="68"/>
      <c r="K68" s="68"/>
      <c r="L68" s="68"/>
      <c r="M68" s="68"/>
      <c r="N68" s="68"/>
      <c r="O68" s="20"/>
      <c r="P68" s="33" t="e">
        <f>O68*#REF!</f>
        <v>#REF!</v>
      </c>
      <c r="Q68" s="539"/>
      <c r="R68" s="540"/>
    </row>
    <row r="69" spans="3:18" ht="21" hidden="1" customHeight="1">
      <c r="C69" s="27">
        <v>5</v>
      </c>
      <c r="D69" s="19"/>
      <c r="E69" s="69"/>
      <c r="F69" s="70"/>
      <c r="G69" s="69"/>
      <c r="H69" s="69"/>
      <c r="I69" s="71"/>
      <c r="J69" s="71"/>
      <c r="K69" s="71"/>
      <c r="L69" s="71"/>
      <c r="M69" s="71"/>
      <c r="N69" s="71"/>
      <c r="O69" s="21"/>
      <c r="P69" s="34" t="e">
        <f>O69*#REF!</f>
        <v>#REF!</v>
      </c>
      <c r="Q69" s="568"/>
      <c r="R69" s="569"/>
    </row>
    <row r="70" spans="3:18" ht="21" hidden="1" customHeight="1">
      <c r="C70" s="570" t="s">
        <v>27</v>
      </c>
      <c r="D70" s="571"/>
      <c r="E70" s="571"/>
      <c r="F70" s="571"/>
      <c r="G70" s="571"/>
      <c r="H70" s="77"/>
      <c r="I70" s="46"/>
      <c r="J70" s="46"/>
      <c r="K70" s="46"/>
      <c r="L70" s="46"/>
      <c r="M70" s="46"/>
      <c r="N70" s="46"/>
      <c r="O70" s="31"/>
      <c r="P70" s="41" t="e">
        <f>SUM(P65:P69)</f>
        <v>#REF!</v>
      </c>
      <c r="Q70" s="566"/>
      <c r="R70" s="567"/>
    </row>
    <row r="71" spans="3:18" s="18" customFormat="1" ht="21" hidden="1" customHeight="1">
      <c r="C71" s="38" t="s">
        <v>20</v>
      </c>
      <c r="D71" s="39" t="s">
        <v>22</v>
      </c>
      <c r="E71" s="63" t="s">
        <v>36</v>
      </c>
      <c r="F71" s="64"/>
      <c r="G71" s="63" t="s">
        <v>36</v>
      </c>
      <c r="H71" s="63" t="s">
        <v>36</v>
      </c>
      <c r="I71" s="65"/>
      <c r="J71" s="65"/>
      <c r="K71" s="65"/>
      <c r="L71" s="65"/>
      <c r="M71" s="65"/>
      <c r="N71" s="65"/>
      <c r="O71" s="40" t="s">
        <v>29</v>
      </c>
      <c r="P71" s="40" t="s">
        <v>30</v>
      </c>
      <c r="Q71" s="572" t="s">
        <v>25</v>
      </c>
      <c r="R71" s="573"/>
    </row>
    <row r="72" spans="3:18" ht="21" hidden="1" customHeight="1">
      <c r="C72" s="22">
        <v>1</v>
      </c>
      <c r="D72" s="16"/>
      <c r="E72" s="66"/>
      <c r="F72" s="67"/>
      <c r="G72" s="66"/>
      <c r="H72" s="66"/>
      <c r="I72" s="68"/>
      <c r="J72" s="68"/>
      <c r="K72" s="68"/>
      <c r="L72" s="68"/>
      <c r="M72" s="68"/>
      <c r="N72" s="68"/>
      <c r="O72" s="20"/>
      <c r="P72" s="33" t="e">
        <f>O72*#REF!</f>
        <v>#REF!</v>
      </c>
      <c r="Q72" s="539"/>
      <c r="R72" s="540"/>
    </row>
    <row r="73" spans="3:18" ht="21" hidden="1" customHeight="1">
      <c r="C73" s="22">
        <v>2</v>
      </c>
      <c r="D73" s="16"/>
      <c r="E73" s="66"/>
      <c r="F73" s="67"/>
      <c r="G73" s="66"/>
      <c r="H73" s="66"/>
      <c r="I73" s="68"/>
      <c r="J73" s="68"/>
      <c r="K73" s="68"/>
      <c r="L73" s="68"/>
      <c r="M73" s="68"/>
      <c r="N73" s="68"/>
      <c r="O73" s="20"/>
      <c r="P73" s="33" t="e">
        <f>O73*#REF!</f>
        <v>#REF!</v>
      </c>
      <c r="Q73" s="539"/>
      <c r="R73" s="540"/>
    </row>
    <row r="74" spans="3:18" ht="21" hidden="1" customHeight="1">
      <c r="C74" s="22">
        <v>3</v>
      </c>
      <c r="D74" s="16"/>
      <c r="E74" s="66"/>
      <c r="F74" s="67"/>
      <c r="G74" s="66"/>
      <c r="H74" s="66"/>
      <c r="I74" s="68"/>
      <c r="J74" s="68"/>
      <c r="K74" s="68"/>
      <c r="L74" s="68"/>
      <c r="M74" s="68"/>
      <c r="N74" s="68"/>
      <c r="O74" s="20"/>
      <c r="P74" s="33" t="e">
        <f>O74*#REF!</f>
        <v>#REF!</v>
      </c>
      <c r="Q74" s="539"/>
      <c r="R74" s="540"/>
    </row>
    <row r="75" spans="3:18" ht="21" hidden="1" customHeight="1">
      <c r="C75" s="22">
        <v>4</v>
      </c>
      <c r="D75" s="16"/>
      <c r="E75" s="66"/>
      <c r="F75" s="67"/>
      <c r="G75" s="66"/>
      <c r="H75" s="66"/>
      <c r="I75" s="68"/>
      <c r="J75" s="68"/>
      <c r="K75" s="68"/>
      <c r="L75" s="68"/>
      <c r="M75" s="68"/>
      <c r="N75" s="68"/>
      <c r="O75" s="20"/>
      <c r="P75" s="33" t="e">
        <f>O75*#REF!</f>
        <v>#REF!</v>
      </c>
      <c r="Q75" s="539"/>
      <c r="R75" s="540"/>
    </row>
    <row r="76" spans="3:18" ht="21" hidden="1" customHeight="1">
      <c r="C76" s="27">
        <v>5</v>
      </c>
      <c r="D76" s="19"/>
      <c r="E76" s="69"/>
      <c r="F76" s="70"/>
      <c r="G76" s="69"/>
      <c r="H76" s="69"/>
      <c r="I76" s="71"/>
      <c r="J76" s="71"/>
      <c r="K76" s="71"/>
      <c r="L76" s="71"/>
      <c r="M76" s="71"/>
      <c r="N76" s="71"/>
      <c r="O76" s="21"/>
      <c r="P76" s="34" t="e">
        <f>O76*#REF!</f>
        <v>#REF!</v>
      </c>
      <c r="Q76" s="568"/>
      <c r="R76" s="569"/>
    </row>
    <row r="77" spans="3:18" ht="21" hidden="1" customHeight="1">
      <c r="C77" s="564" t="s">
        <v>28</v>
      </c>
      <c r="D77" s="565"/>
      <c r="E77" s="565"/>
      <c r="F77" s="565"/>
      <c r="G77" s="565"/>
      <c r="H77" s="78"/>
      <c r="I77" s="47"/>
      <c r="J77" s="47"/>
      <c r="K77" s="47"/>
      <c r="L77" s="47"/>
      <c r="M77" s="47"/>
      <c r="N77" s="47"/>
      <c r="O77" s="31"/>
      <c r="P77" s="41" t="e">
        <f>SUM(P72:P76)</f>
        <v>#REF!</v>
      </c>
      <c r="Q77" s="566"/>
      <c r="R77" s="567"/>
    </row>
    <row r="78" spans="3:18" s="18" customFormat="1" ht="21" hidden="1" customHeight="1">
      <c r="C78" s="38" t="s">
        <v>20</v>
      </c>
      <c r="D78" s="39" t="s">
        <v>22</v>
      </c>
      <c r="E78" s="63" t="s">
        <v>36</v>
      </c>
      <c r="F78" s="64"/>
      <c r="G78" s="63" t="s">
        <v>36</v>
      </c>
      <c r="H78" s="63" t="s">
        <v>36</v>
      </c>
      <c r="I78" s="65"/>
      <c r="J78" s="65"/>
      <c r="K78" s="65"/>
      <c r="L78" s="65"/>
      <c r="M78" s="65"/>
      <c r="N78" s="65"/>
      <c r="O78" s="40" t="s">
        <v>29</v>
      </c>
      <c r="P78" s="40" t="s">
        <v>30</v>
      </c>
      <c r="Q78" s="572" t="s">
        <v>25</v>
      </c>
      <c r="R78" s="573"/>
    </row>
    <row r="79" spans="3:18" ht="21" hidden="1" customHeight="1">
      <c r="C79" s="22">
        <v>1</v>
      </c>
      <c r="D79" s="16"/>
      <c r="E79" s="66"/>
      <c r="F79" s="67"/>
      <c r="G79" s="66"/>
      <c r="H79" s="66"/>
      <c r="I79" s="68"/>
      <c r="J79" s="68"/>
      <c r="K79" s="68"/>
      <c r="L79" s="68"/>
      <c r="M79" s="68"/>
      <c r="N79" s="68"/>
      <c r="O79" s="20"/>
      <c r="P79" s="33" t="e">
        <f>O79*#REF!</f>
        <v>#REF!</v>
      </c>
      <c r="Q79" s="539"/>
      <c r="R79" s="540"/>
    </row>
    <row r="80" spans="3:18" ht="21" hidden="1" customHeight="1">
      <c r="C80" s="22">
        <v>2</v>
      </c>
      <c r="D80" s="16"/>
      <c r="E80" s="66"/>
      <c r="F80" s="67"/>
      <c r="G80" s="66"/>
      <c r="H80" s="66"/>
      <c r="I80" s="68"/>
      <c r="J80" s="68"/>
      <c r="K80" s="68"/>
      <c r="L80" s="68"/>
      <c r="M80" s="68"/>
      <c r="N80" s="68"/>
      <c r="O80" s="20"/>
      <c r="P80" s="33" t="e">
        <f>O80*#REF!</f>
        <v>#REF!</v>
      </c>
      <c r="Q80" s="539"/>
      <c r="R80" s="540"/>
    </row>
    <row r="81" spans="3:18" ht="21" hidden="1" customHeight="1">
      <c r="C81" s="22">
        <v>3</v>
      </c>
      <c r="D81" s="16"/>
      <c r="E81" s="66"/>
      <c r="F81" s="67"/>
      <c r="G81" s="66"/>
      <c r="H81" s="66"/>
      <c r="I81" s="68"/>
      <c r="J81" s="68"/>
      <c r="K81" s="68"/>
      <c r="L81" s="68"/>
      <c r="M81" s="68"/>
      <c r="N81" s="68"/>
      <c r="O81" s="20"/>
      <c r="P81" s="33" t="e">
        <f>O81*#REF!</f>
        <v>#REF!</v>
      </c>
      <c r="Q81" s="539"/>
      <c r="R81" s="540"/>
    </row>
    <row r="82" spans="3:18" ht="21" hidden="1" customHeight="1">
      <c r="C82" s="22">
        <v>4</v>
      </c>
      <c r="D82" s="16"/>
      <c r="E82" s="66"/>
      <c r="F82" s="67"/>
      <c r="G82" s="66"/>
      <c r="H82" s="66"/>
      <c r="I82" s="68"/>
      <c r="J82" s="68"/>
      <c r="K82" s="68"/>
      <c r="L82" s="68"/>
      <c r="M82" s="68"/>
      <c r="N82" s="68"/>
      <c r="O82" s="20"/>
      <c r="P82" s="33" t="e">
        <f>O82*#REF!</f>
        <v>#REF!</v>
      </c>
      <c r="Q82" s="539"/>
      <c r="R82" s="540"/>
    </row>
    <row r="83" spans="3:18" ht="21" hidden="1" customHeight="1">
      <c r="C83" s="27">
        <v>5</v>
      </c>
      <c r="D83" s="19"/>
      <c r="E83" s="69"/>
      <c r="F83" s="70"/>
      <c r="G83" s="69"/>
      <c r="H83" s="69"/>
      <c r="I83" s="71"/>
      <c r="J83" s="71"/>
      <c r="K83" s="71"/>
      <c r="L83" s="71"/>
      <c r="M83" s="71"/>
      <c r="N83" s="71"/>
      <c r="O83" s="21"/>
      <c r="P83" s="34" t="e">
        <f>O83*#REF!</f>
        <v>#REF!</v>
      </c>
      <c r="Q83" s="568"/>
      <c r="R83" s="569"/>
    </row>
    <row r="84" spans="3:18" ht="21" hidden="1" customHeight="1">
      <c r="C84" s="564" t="s">
        <v>32</v>
      </c>
      <c r="D84" s="565"/>
      <c r="E84" s="565"/>
      <c r="F84" s="565"/>
      <c r="G84" s="565"/>
      <c r="H84" s="78"/>
      <c r="I84" s="47"/>
      <c r="J84" s="47"/>
      <c r="K84" s="47"/>
      <c r="L84" s="47"/>
      <c r="M84" s="47"/>
      <c r="N84" s="47"/>
      <c r="O84" s="31"/>
      <c r="P84" s="41" t="e">
        <f>SUM(P79:P83)</f>
        <v>#REF!</v>
      </c>
      <c r="Q84" s="566"/>
      <c r="R84" s="567"/>
    </row>
    <row r="85" spans="3:18" s="18" customFormat="1" ht="21" hidden="1" customHeight="1">
      <c r="C85" s="38" t="s">
        <v>20</v>
      </c>
      <c r="D85" s="39" t="s">
        <v>22</v>
      </c>
      <c r="E85" s="63" t="s">
        <v>36</v>
      </c>
      <c r="F85" s="64"/>
      <c r="G85" s="63" t="s">
        <v>36</v>
      </c>
      <c r="H85" s="63" t="s">
        <v>36</v>
      </c>
      <c r="I85" s="65"/>
      <c r="J85" s="65"/>
      <c r="K85" s="65"/>
      <c r="L85" s="65"/>
      <c r="M85" s="65"/>
      <c r="N85" s="65"/>
      <c r="O85" s="40" t="s">
        <v>29</v>
      </c>
      <c r="P85" s="40" t="s">
        <v>30</v>
      </c>
      <c r="Q85" s="572" t="s">
        <v>25</v>
      </c>
      <c r="R85" s="573"/>
    </row>
    <row r="86" spans="3:18" ht="21" hidden="1" customHeight="1">
      <c r="C86" s="22">
        <v>1</v>
      </c>
      <c r="D86" s="16"/>
      <c r="E86" s="66"/>
      <c r="F86" s="67"/>
      <c r="G86" s="66"/>
      <c r="H86" s="66"/>
      <c r="I86" s="68"/>
      <c r="J86" s="68"/>
      <c r="K86" s="68"/>
      <c r="L86" s="68"/>
      <c r="M86" s="68"/>
      <c r="N86" s="68"/>
      <c r="O86" s="20"/>
      <c r="P86" s="33" t="e">
        <f>O86*#REF!</f>
        <v>#REF!</v>
      </c>
      <c r="Q86" s="539"/>
      <c r="R86" s="540"/>
    </row>
    <row r="87" spans="3:18" ht="21" hidden="1" customHeight="1">
      <c r="C87" s="22">
        <v>2</v>
      </c>
      <c r="D87" s="16"/>
      <c r="E87" s="66"/>
      <c r="F87" s="67"/>
      <c r="G87" s="66"/>
      <c r="H87" s="66"/>
      <c r="I87" s="68"/>
      <c r="J87" s="68"/>
      <c r="K87" s="68"/>
      <c r="L87" s="68"/>
      <c r="M87" s="68"/>
      <c r="N87" s="68"/>
      <c r="O87" s="20"/>
      <c r="P87" s="33" t="e">
        <f>O87*#REF!</f>
        <v>#REF!</v>
      </c>
      <c r="Q87" s="539"/>
      <c r="R87" s="540"/>
    </row>
    <row r="88" spans="3:18" ht="21" hidden="1" customHeight="1">
      <c r="C88" s="22">
        <v>3</v>
      </c>
      <c r="D88" s="16"/>
      <c r="E88" s="66"/>
      <c r="F88" s="67"/>
      <c r="G88" s="66"/>
      <c r="H88" s="66"/>
      <c r="I88" s="68"/>
      <c r="J88" s="68"/>
      <c r="K88" s="68"/>
      <c r="L88" s="68"/>
      <c r="M88" s="68"/>
      <c r="N88" s="68"/>
      <c r="O88" s="20"/>
      <c r="P88" s="33" t="e">
        <f>O88*#REF!</f>
        <v>#REF!</v>
      </c>
      <c r="Q88" s="539"/>
      <c r="R88" s="540"/>
    </row>
    <row r="89" spans="3:18" ht="21" hidden="1" customHeight="1">
      <c r="C89" s="22">
        <v>4</v>
      </c>
      <c r="D89" s="16"/>
      <c r="E89" s="66"/>
      <c r="F89" s="67"/>
      <c r="G89" s="66"/>
      <c r="H89" s="66"/>
      <c r="I89" s="68"/>
      <c r="J89" s="68"/>
      <c r="K89" s="68"/>
      <c r="L89" s="68"/>
      <c r="M89" s="68"/>
      <c r="N89" s="68"/>
      <c r="O89" s="20"/>
      <c r="P89" s="33" t="e">
        <f>O89*#REF!</f>
        <v>#REF!</v>
      </c>
      <c r="Q89" s="539"/>
      <c r="R89" s="540"/>
    </row>
    <row r="90" spans="3:18" ht="21" hidden="1" customHeight="1">
      <c r="C90" s="27">
        <v>5</v>
      </c>
      <c r="D90" s="19"/>
      <c r="E90" s="69"/>
      <c r="F90" s="70"/>
      <c r="G90" s="69"/>
      <c r="H90" s="69"/>
      <c r="I90" s="71"/>
      <c r="J90" s="71"/>
      <c r="K90" s="71"/>
      <c r="L90" s="71"/>
      <c r="M90" s="71"/>
      <c r="N90" s="71"/>
      <c r="O90" s="21"/>
      <c r="P90" s="34" t="e">
        <f>O90*#REF!</f>
        <v>#REF!</v>
      </c>
      <c r="Q90" s="568"/>
      <c r="R90" s="569"/>
    </row>
    <row r="91" spans="3:18" ht="21" hidden="1" customHeight="1">
      <c r="C91" s="564" t="s">
        <v>33</v>
      </c>
      <c r="D91" s="565"/>
      <c r="E91" s="565"/>
      <c r="F91" s="565"/>
      <c r="G91" s="565"/>
      <c r="H91" s="78"/>
      <c r="I91" s="47"/>
      <c r="J91" s="47"/>
      <c r="K91" s="47"/>
      <c r="L91" s="47"/>
      <c r="M91" s="47"/>
      <c r="N91" s="47"/>
      <c r="O91" s="31"/>
      <c r="P91" s="41" t="e">
        <f>SUM(P86:P90)</f>
        <v>#REF!</v>
      </c>
      <c r="Q91" s="566"/>
      <c r="R91" s="567"/>
    </row>
    <row r="92" spans="3:18" s="18" customFormat="1" ht="21" hidden="1" customHeight="1">
      <c r="C92" s="38" t="s">
        <v>20</v>
      </c>
      <c r="D92" s="39" t="s">
        <v>22</v>
      </c>
      <c r="E92" s="63" t="s">
        <v>36</v>
      </c>
      <c r="F92" s="64"/>
      <c r="G92" s="63" t="s">
        <v>36</v>
      </c>
      <c r="H92" s="63" t="s">
        <v>36</v>
      </c>
      <c r="I92" s="65"/>
      <c r="J92" s="65"/>
      <c r="K92" s="65"/>
      <c r="L92" s="65"/>
      <c r="M92" s="65"/>
      <c r="N92" s="65"/>
      <c r="O92" s="40" t="s">
        <v>29</v>
      </c>
      <c r="P92" s="40" t="s">
        <v>30</v>
      </c>
      <c r="Q92" s="572" t="s">
        <v>25</v>
      </c>
      <c r="R92" s="573"/>
    </row>
    <row r="93" spans="3:18" ht="21" hidden="1" customHeight="1">
      <c r="C93" s="22">
        <v>1</v>
      </c>
      <c r="D93" s="16"/>
      <c r="E93" s="66"/>
      <c r="F93" s="67"/>
      <c r="G93" s="66"/>
      <c r="H93" s="66"/>
      <c r="I93" s="68"/>
      <c r="J93" s="68"/>
      <c r="K93" s="68"/>
      <c r="L93" s="68"/>
      <c r="M93" s="68"/>
      <c r="N93" s="68"/>
      <c r="O93" s="20"/>
      <c r="P93" s="33" t="e">
        <f>O93*#REF!</f>
        <v>#REF!</v>
      </c>
      <c r="Q93" s="539"/>
      <c r="R93" s="540"/>
    </row>
    <row r="94" spans="3:18" ht="21" hidden="1" customHeight="1">
      <c r="C94" s="22">
        <v>2</v>
      </c>
      <c r="D94" s="16"/>
      <c r="E94" s="66"/>
      <c r="F94" s="67"/>
      <c r="G94" s="66"/>
      <c r="H94" s="66"/>
      <c r="I94" s="68"/>
      <c r="J94" s="68"/>
      <c r="K94" s="68"/>
      <c r="L94" s="68"/>
      <c r="M94" s="68"/>
      <c r="N94" s="68"/>
      <c r="O94" s="20"/>
      <c r="P94" s="33" t="e">
        <f>O94*#REF!</f>
        <v>#REF!</v>
      </c>
      <c r="Q94" s="539"/>
      <c r="R94" s="540"/>
    </row>
    <row r="95" spans="3:18" ht="21" hidden="1" customHeight="1">
      <c r="C95" s="22">
        <v>3</v>
      </c>
      <c r="D95" s="16"/>
      <c r="E95" s="66"/>
      <c r="F95" s="67"/>
      <c r="G95" s="66"/>
      <c r="H95" s="66"/>
      <c r="I95" s="68"/>
      <c r="J95" s="68"/>
      <c r="K95" s="68"/>
      <c r="L95" s="68"/>
      <c r="M95" s="68"/>
      <c r="N95" s="68"/>
      <c r="O95" s="20"/>
      <c r="P95" s="33" t="e">
        <f>O95*#REF!</f>
        <v>#REF!</v>
      </c>
      <c r="Q95" s="539"/>
      <c r="R95" s="540"/>
    </row>
    <row r="96" spans="3:18" ht="21" hidden="1" customHeight="1">
      <c r="C96" s="22">
        <v>4</v>
      </c>
      <c r="D96" s="16"/>
      <c r="E96" s="66"/>
      <c r="F96" s="67"/>
      <c r="G96" s="66"/>
      <c r="H96" s="66"/>
      <c r="I96" s="68"/>
      <c r="J96" s="68"/>
      <c r="K96" s="68"/>
      <c r="L96" s="68"/>
      <c r="M96" s="68"/>
      <c r="N96" s="68"/>
      <c r="O96" s="20"/>
      <c r="P96" s="33" t="e">
        <f>O96*#REF!</f>
        <v>#REF!</v>
      </c>
      <c r="Q96" s="539"/>
      <c r="R96" s="540"/>
    </row>
    <row r="97" spans="1:18" ht="21" hidden="1" customHeight="1">
      <c r="C97" s="27">
        <v>5</v>
      </c>
      <c r="D97" s="16"/>
      <c r="E97" s="69"/>
      <c r="F97" s="70"/>
      <c r="G97" s="69"/>
      <c r="H97" s="69"/>
      <c r="I97" s="71"/>
      <c r="J97" s="71"/>
      <c r="K97" s="71"/>
      <c r="L97" s="71"/>
      <c r="M97" s="71"/>
      <c r="N97" s="71"/>
      <c r="O97" s="21"/>
      <c r="P97" s="34" t="e">
        <f>O97*#REF!</f>
        <v>#REF!</v>
      </c>
      <c r="Q97" s="568"/>
      <c r="R97" s="569"/>
    </row>
    <row r="98" spans="1:18" ht="21" hidden="1" customHeight="1">
      <c r="C98" s="585" t="s">
        <v>34</v>
      </c>
      <c r="D98" s="586"/>
      <c r="E98" s="586"/>
      <c r="F98" s="586"/>
      <c r="G98" s="586"/>
      <c r="H98" s="79"/>
      <c r="I98" s="48"/>
      <c r="J98" s="48"/>
      <c r="K98" s="48"/>
      <c r="L98" s="48"/>
      <c r="M98" s="48"/>
      <c r="N98" s="48"/>
      <c r="O98" s="32"/>
      <c r="P98" s="43" t="e">
        <f>SUM(P93:P97)</f>
        <v>#REF!</v>
      </c>
      <c r="Q98" s="587"/>
      <c r="R98" s="588"/>
    </row>
    <row r="99" spans="1:18" ht="42" hidden="1" customHeight="1">
      <c r="A99" s="576" t="s">
        <v>35</v>
      </c>
      <c r="B99" s="577"/>
      <c r="C99" s="578"/>
      <c r="D99" s="578"/>
      <c r="E99" s="578"/>
      <c r="F99" s="578"/>
      <c r="G99" s="578"/>
      <c r="H99" s="59"/>
      <c r="I99" s="74"/>
      <c r="J99" s="74"/>
      <c r="K99" s="74"/>
      <c r="L99" s="74"/>
      <c r="M99" s="74"/>
      <c r="N99" s="74"/>
      <c r="O99" s="23"/>
      <c r="P99" s="24" t="e">
        <f>ROUNDDOWN(SUM(I25,P63,P70,P77,P84,P91,P98),-3)</f>
        <v>#REF!</v>
      </c>
      <c r="Q99" s="579"/>
      <c r="R99" s="580"/>
    </row>
    <row r="100" spans="1:18" ht="60.75" hidden="1" customHeight="1">
      <c r="A100" s="581" t="s">
        <v>38</v>
      </c>
      <c r="B100" s="582"/>
      <c r="C100" s="582"/>
      <c r="D100" s="582"/>
      <c r="E100" s="582"/>
      <c r="F100" s="582"/>
      <c r="G100" s="582"/>
      <c r="H100" s="60"/>
      <c r="I100" s="73"/>
      <c r="J100" s="73"/>
      <c r="K100" s="73"/>
      <c r="L100" s="73"/>
      <c r="M100" s="73"/>
      <c r="N100" s="73"/>
      <c r="O100" s="25"/>
      <c r="P100" s="26" t="e">
        <f>MIN(P99,500000)</f>
        <v>#REF!</v>
      </c>
      <c r="Q100" s="583"/>
      <c r="R100" s="584"/>
    </row>
    <row r="101" spans="1:18" hidden="1"/>
    <row r="102" spans="1:18" hidden="1"/>
    <row r="103" spans="1:18" ht="27" customHeight="1">
      <c r="A103" s="80" t="s">
        <v>46</v>
      </c>
      <c r="B103" s="80"/>
      <c r="C103" s="62"/>
      <c r="D103" s="62"/>
      <c r="E103" s="62"/>
      <c r="F103" s="62"/>
      <c r="G103" s="62"/>
      <c r="H103" s="62"/>
      <c r="I103" s="12"/>
      <c r="J103" s="12"/>
      <c r="K103" s="12"/>
      <c r="L103" s="12"/>
      <c r="M103" s="12"/>
      <c r="N103" s="12"/>
    </row>
    <row r="104" spans="1:18" ht="11.25" customHeight="1">
      <c r="A104" s="62"/>
      <c r="B104" s="62"/>
      <c r="C104" s="62"/>
      <c r="D104" s="62"/>
      <c r="E104" s="62"/>
      <c r="F104" s="62"/>
      <c r="G104" s="62"/>
      <c r="H104" s="62"/>
      <c r="I104" s="12"/>
      <c r="J104" s="12"/>
      <c r="K104" s="12"/>
      <c r="L104" s="12"/>
      <c r="M104" s="12"/>
      <c r="N104" s="12"/>
    </row>
    <row r="105" spans="1:18" ht="34.5" customHeight="1">
      <c r="A105" s="514" t="s">
        <v>43</v>
      </c>
      <c r="B105" s="514"/>
      <c r="C105" s="514"/>
      <c r="D105" s="514"/>
      <c r="E105" s="514"/>
      <c r="F105" s="514"/>
      <c r="G105" s="514"/>
      <c r="H105" s="514"/>
      <c r="I105" s="514"/>
      <c r="J105" s="514"/>
      <c r="K105" s="514"/>
      <c r="L105" s="514"/>
      <c r="M105" s="514"/>
      <c r="N105" s="514"/>
      <c r="O105" s="514"/>
      <c r="P105" s="87"/>
      <c r="Q105" s="87"/>
    </row>
    <row r="106" spans="1:18" ht="6.75" customHeight="1" thickBot="1"/>
    <row r="107" spans="1:18" ht="15.95" customHeight="1" thickBot="1">
      <c r="A107" s="44" t="s">
        <v>210</v>
      </c>
      <c r="C107" s="11" t="s">
        <v>95</v>
      </c>
    </row>
    <row r="108" spans="1:18" ht="15.95" customHeight="1">
      <c r="C108" s="11" t="s">
        <v>96</v>
      </c>
    </row>
    <row r="109" spans="1:18" ht="15.95" customHeight="1" thickBot="1"/>
    <row r="110" spans="1:18" ht="15.95" customHeight="1" thickBot="1">
      <c r="A110" s="44" t="s">
        <v>210</v>
      </c>
      <c r="C110" s="11" t="s">
        <v>53</v>
      </c>
    </row>
    <row r="111" spans="1:18" ht="15.95" customHeight="1" thickBot="1"/>
    <row r="112" spans="1:18" ht="15.95" customHeight="1" thickBot="1">
      <c r="A112" s="44" t="s">
        <v>210</v>
      </c>
      <c r="B112" s="82"/>
      <c r="C112" s="11" t="s">
        <v>58</v>
      </c>
    </row>
    <row r="113" spans="1:3" ht="15.95" customHeight="1">
      <c r="A113" s="82"/>
      <c r="B113" s="82"/>
      <c r="C113" s="11" t="s">
        <v>44</v>
      </c>
    </row>
    <row r="114" spans="1:3" ht="15.95" customHeight="1" thickBot="1"/>
    <row r="115" spans="1:3" ht="15.95" customHeight="1" thickBot="1">
      <c r="A115" s="44" t="s">
        <v>210</v>
      </c>
      <c r="C115" s="11" t="s">
        <v>45</v>
      </c>
    </row>
    <row r="116" spans="1:3" ht="15.95" customHeight="1">
      <c r="C116" s="11" t="s">
        <v>162</v>
      </c>
    </row>
    <row r="117" spans="1:3" ht="15.95" customHeight="1">
      <c r="C117" s="11" t="s">
        <v>161</v>
      </c>
    </row>
    <row r="118" spans="1:3" ht="15.95" customHeight="1"/>
    <row r="119" spans="1:3" ht="9" customHeight="1"/>
  </sheetData>
  <mergeCells count="145">
    <mergeCell ref="B39:B50"/>
    <mergeCell ref="C39:C40"/>
    <mergeCell ref="D39:D40"/>
    <mergeCell ref="E39:E48"/>
    <mergeCell ref="F39:F48"/>
    <mergeCell ref="G39:G48"/>
    <mergeCell ref="H39:H48"/>
    <mergeCell ref="C41:C42"/>
    <mergeCell ref="D41:D42"/>
    <mergeCell ref="C43:C44"/>
    <mergeCell ref="D43:D44"/>
    <mergeCell ref="C45:C46"/>
    <mergeCell ref="D45:D46"/>
    <mergeCell ref="C47:C48"/>
    <mergeCell ref="D47:D48"/>
    <mergeCell ref="C49:C50"/>
    <mergeCell ref="D49:D50"/>
    <mergeCell ref="E49:E50"/>
    <mergeCell ref="F49:F50"/>
    <mergeCell ref="G49:G50"/>
    <mergeCell ref="H49:H50"/>
    <mergeCell ref="A105:O105"/>
    <mergeCell ref="Q89:R89"/>
    <mergeCell ref="Q90:R90"/>
    <mergeCell ref="C91:G91"/>
    <mergeCell ref="Q91:R91"/>
    <mergeCell ref="Q92:R92"/>
    <mergeCell ref="Q93:R93"/>
    <mergeCell ref="C84:G84"/>
    <mergeCell ref="Q84:R84"/>
    <mergeCell ref="Q85:R85"/>
    <mergeCell ref="Q86:R86"/>
    <mergeCell ref="Q87:R87"/>
    <mergeCell ref="Q88:R88"/>
    <mergeCell ref="A99:G99"/>
    <mergeCell ref="Q99:R99"/>
    <mergeCell ref="A100:G100"/>
    <mergeCell ref="Q100:R100"/>
    <mergeCell ref="Q94:R94"/>
    <mergeCell ref="Q95:R95"/>
    <mergeCell ref="Q96:R96"/>
    <mergeCell ref="Q97:R97"/>
    <mergeCell ref="C98:G98"/>
    <mergeCell ref="Q98:R98"/>
    <mergeCell ref="Q78:R78"/>
    <mergeCell ref="Q79:R79"/>
    <mergeCell ref="Q80:R80"/>
    <mergeCell ref="Q81:R81"/>
    <mergeCell ref="Q82:R82"/>
    <mergeCell ref="Q83:R83"/>
    <mergeCell ref="Q73:R73"/>
    <mergeCell ref="Q74:R74"/>
    <mergeCell ref="Q75:R75"/>
    <mergeCell ref="Q76:R76"/>
    <mergeCell ref="C77:G77"/>
    <mergeCell ref="Q77:R77"/>
    <mergeCell ref="Q68:R68"/>
    <mergeCell ref="Q69:R69"/>
    <mergeCell ref="C70:G70"/>
    <mergeCell ref="Q70:R70"/>
    <mergeCell ref="Q71:R71"/>
    <mergeCell ref="Q72:R72"/>
    <mergeCell ref="C63:G63"/>
    <mergeCell ref="Q63:R63"/>
    <mergeCell ref="Q64:R64"/>
    <mergeCell ref="Q65:R65"/>
    <mergeCell ref="Q66:R66"/>
    <mergeCell ref="Q67:R67"/>
    <mergeCell ref="Q58:R58"/>
    <mergeCell ref="Q59:R59"/>
    <mergeCell ref="Q60:R60"/>
    <mergeCell ref="Q61:R61"/>
    <mergeCell ref="Q62:R62"/>
    <mergeCell ref="C25:C26"/>
    <mergeCell ref="D25:D26"/>
    <mergeCell ref="H25:H26"/>
    <mergeCell ref="E25:E26"/>
    <mergeCell ref="F25:F26"/>
    <mergeCell ref="G25:G26"/>
    <mergeCell ref="H51:H52"/>
    <mergeCell ref="F51:F52"/>
    <mergeCell ref="G51:G52"/>
    <mergeCell ref="E37:E38"/>
    <mergeCell ref="F37:F38"/>
    <mergeCell ref="G37:G38"/>
    <mergeCell ref="H37:H38"/>
    <mergeCell ref="Q57:R57"/>
    <mergeCell ref="L51:O52"/>
    <mergeCell ref="I25:K26"/>
    <mergeCell ref="I27:K36"/>
    <mergeCell ref="I37:K38"/>
    <mergeCell ref="I39:K48"/>
    <mergeCell ref="B12:B14"/>
    <mergeCell ref="C12:C14"/>
    <mergeCell ref="C21:C22"/>
    <mergeCell ref="D12:D14"/>
    <mergeCell ref="A3:E4"/>
    <mergeCell ref="G15:G24"/>
    <mergeCell ref="H15:H24"/>
    <mergeCell ref="A8:O8"/>
    <mergeCell ref="I14:K14"/>
    <mergeCell ref="I15:K24"/>
    <mergeCell ref="H3:H4"/>
    <mergeCell ref="I3:O4"/>
    <mergeCell ref="H12:H13"/>
    <mergeCell ref="C17:C18"/>
    <mergeCell ref="D17:D18"/>
    <mergeCell ref="C15:C16"/>
    <mergeCell ref="D15:D16"/>
    <mergeCell ref="E12:E13"/>
    <mergeCell ref="G12:G13"/>
    <mergeCell ref="F12:F13"/>
    <mergeCell ref="B9:C9"/>
    <mergeCell ref="B10:C10"/>
    <mergeCell ref="B15:B26"/>
    <mergeCell ref="B27:B38"/>
    <mergeCell ref="C27:C28"/>
    <mergeCell ref="D27:D28"/>
    <mergeCell ref="E27:E36"/>
    <mergeCell ref="F27:F36"/>
    <mergeCell ref="G27:G36"/>
    <mergeCell ref="H27:H36"/>
    <mergeCell ref="C29:C30"/>
    <mergeCell ref="D29:D30"/>
    <mergeCell ref="C31:C32"/>
    <mergeCell ref="D31:D32"/>
    <mergeCell ref="C33:C34"/>
    <mergeCell ref="D33:D34"/>
    <mergeCell ref="C35:C36"/>
    <mergeCell ref="D35:D36"/>
    <mergeCell ref="C37:C38"/>
    <mergeCell ref="D37:D38"/>
    <mergeCell ref="I49:K50"/>
    <mergeCell ref="I51:K52"/>
    <mergeCell ref="D21:D22"/>
    <mergeCell ref="C19:C20"/>
    <mergeCell ref="D19:D20"/>
    <mergeCell ref="F15:F24"/>
    <mergeCell ref="E15:E24"/>
    <mergeCell ref="I12:K13"/>
    <mergeCell ref="L12:O13"/>
    <mergeCell ref="L14:O14"/>
    <mergeCell ref="L15:O50"/>
    <mergeCell ref="C23:C24"/>
    <mergeCell ref="D23:D24"/>
  </mergeCells>
  <phoneticPr fontId="4"/>
  <printOptions horizontalCentered="1"/>
  <pageMargins left="0.19685039370078741" right="0.19685039370078741" top="0.39370078740157483" bottom="0" header="0.11811023622047245" footer="0.19685039370078741"/>
  <pageSetup paperSize="9" scale="80" firstPageNumber="15" orientation="portrait" useFirstPageNumber="1" horizontalDpi="300" verticalDpi="300" r:id="rId1"/>
  <headerFooter scaleWithDoc="0" alignWithMargins="0"/>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9000000}">
          <x14:formula1>
            <xm:f>データ!#REF!</xm:f>
          </x14:formula1>
          <xm:sqref>D65:D69 D72:D76 D79:D83 D86:D90 D93:D97 D58:D62</xm:sqref>
        </x14:dataValidation>
        <x14:dataValidation type="list" allowBlank="1" showInputMessage="1" showErrorMessage="1" xr:uid="{EA15CFBA-12C1-4C18-845E-47682491F9ED}">
          <x14:formula1>
            <xm:f>データ!$A$1:$A$2</xm:f>
          </x14:formula1>
          <xm:sqref>D9:D10</xm:sqref>
        </x14:dataValidation>
        <x14:dataValidation type="list" allowBlank="1" showInputMessage="1" showErrorMessage="1" xr:uid="{00000000-0002-0000-0400-00000B000000}">
          <x14:formula1>
            <xm:f>データ!$B$2</xm:f>
          </x14:formula1>
          <xm:sqref>B112 B110 B115 B107:B108 A108</xm:sqref>
        </x14:dataValidation>
        <x14:dataValidation type="list" allowBlank="1" showInputMessage="1" showErrorMessage="1" xr:uid="{75D3BDCD-F157-473C-AA07-707A5655B163}">
          <x14:formula1>
            <xm:f>データ!$B$1:$B$2</xm:f>
          </x14:formula1>
          <xm:sqref>A107 A110 A112 A115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S56"/>
  <sheetViews>
    <sheetView view="pageBreakPreview" zoomScale="90" zoomScaleNormal="100" zoomScaleSheetLayoutView="90" workbookViewId="0">
      <selection activeCell="C1" sqref="C1"/>
    </sheetView>
  </sheetViews>
  <sheetFormatPr defaultColWidth="8.7265625" defaultRowHeight="13.5"/>
  <cols>
    <col min="1" max="1" width="1.90625" style="11" customWidth="1"/>
    <col min="2" max="2" width="2.6328125" style="11" customWidth="1"/>
    <col min="3" max="4" width="8.6328125" style="11" customWidth="1"/>
    <col min="5" max="5" width="5.6328125" style="11" customWidth="1"/>
    <col min="6" max="7" width="8.6328125" style="11" customWidth="1"/>
    <col min="8" max="8" width="9.1796875" style="11" customWidth="1"/>
    <col min="9" max="9" width="10.6328125" style="11" customWidth="1"/>
    <col min="10" max="16" width="2.81640625" style="11" customWidth="1"/>
    <col min="17" max="17" width="10.6328125" style="11" customWidth="1"/>
    <col min="18" max="18" width="7.36328125" style="11" customWidth="1"/>
    <col min="19" max="19" width="0.6328125" style="11" customWidth="1"/>
    <col min="20" max="16384" width="8.7265625" style="11"/>
  </cols>
  <sheetData>
    <row r="1" spans="1:18" s="1" customFormat="1" ht="18" customHeight="1"/>
    <row r="2" spans="1:18" ht="18.75" customHeight="1">
      <c r="A2" s="1"/>
      <c r="B2" s="1"/>
    </row>
    <row r="3" spans="1:18" ht="13.5" customHeight="1">
      <c r="A3" s="639" t="s">
        <v>142</v>
      </c>
      <c r="B3" s="640"/>
      <c r="C3" s="640"/>
      <c r="D3" s="640"/>
      <c r="E3" s="640"/>
      <c r="F3" s="641"/>
      <c r="G3"/>
      <c r="H3"/>
      <c r="I3" s="608" t="s">
        <v>31</v>
      </c>
      <c r="J3" s="526" t="s">
        <v>193</v>
      </c>
      <c r="K3" s="526"/>
      <c r="L3" s="526"/>
      <c r="M3" s="526"/>
      <c r="N3" s="526"/>
      <c r="O3" s="526"/>
      <c r="P3" s="527"/>
    </row>
    <row r="4" spans="1:18" ht="14.25" customHeight="1">
      <c r="A4" s="642"/>
      <c r="B4" s="643"/>
      <c r="C4" s="643"/>
      <c r="D4" s="643"/>
      <c r="E4" s="643"/>
      <c r="F4" s="644"/>
      <c r="G4"/>
      <c r="H4"/>
      <c r="I4" s="609"/>
      <c r="J4" s="528"/>
      <c r="K4" s="528"/>
      <c r="L4" s="528"/>
      <c r="M4" s="528"/>
      <c r="N4" s="528"/>
      <c r="O4" s="528"/>
      <c r="P4" s="529"/>
    </row>
    <row r="5" spans="1:18" ht="24" customHeight="1">
      <c r="C5" s="13"/>
      <c r="D5" s="13"/>
      <c r="E5" s="13"/>
      <c r="F5" s="12"/>
      <c r="G5" s="12"/>
      <c r="H5" s="12"/>
      <c r="I5" s="147" t="s">
        <v>152</v>
      </c>
      <c r="J5" s="143" t="s">
        <v>182</v>
      </c>
      <c r="K5" s="144" t="s">
        <v>181</v>
      </c>
      <c r="L5" s="144" t="s">
        <v>181</v>
      </c>
      <c r="M5" s="144" t="s">
        <v>181</v>
      </c>
      <c r="N5" s="144" t="s">
        <v>192</v>
      </c>
      <c r="O5" s="144" t="s">
        <v>192</v>
      </c>
      <c r="P5" s="163" t="s">
        <v>192</v>
      </c>
    </row>
    <row r="6" spans="1:18" ht="27" customHeight="1">
      <c r="A6" s="80" t="s">
        <v>41</v>
      </c>
      <c r="B6" s="80"/>
      <c r="C6" s="62"/>
      <c r="D6" s="62"/>
      <c r="E6" s="62"/>
      <c r="F6" s="62"/>
      <c r="G6" s="62"/>
      <c r="H6" s="62"/>
      <c r="I6" s="62"/>
      <c r="J6" s="12"/>
      <c r="K6" s="12"/>
      <c r="L6" s="12"/>
      <c r="M6" s="12"/>
      <c r="N6" s="12"/>
      <c r="O6" s="12"/>
    </row>
    <row r="7" spans="1:18" ht="11.25" customHeight="1">
      <c r="A7" s="62"/>
      <c r="B7" s="62"/>
      <c r="C7" s="62"/>
      <c r="D7" s="62"/>
      <c r="E7" s="62"/>
      <c r="F7" s="62"/>
      <c r="G7" s="62"/>
      <c r="H7" s="62"/>
      <c r="I7" s="62"/>
      <c r="J7" s="12"/>
      <c r="K7" s="12"/>
      <c r="L7" s="12"/>
      <c r="M7" s="12"/>
      <c r="N7" s="12"/>
      <c r="O7" s="12"/>
    </row>
    <row r="8" spans="1:18" ht="51" customHeight="1">
      <c r="A8" s="514" t="s">
        <v>66</v>
      </c>
      <c r="B8" s="514"/>
      <c r="C8" s="514"/>
      <c r="D8" s="514"/>
      <c r="E8" s="514"/>
      <c r="F8" s="514"/>
      <c r="G8" s="514"/>
      <c r="H8" s="514"/>
      <c r="I8" s="514"/>
      <c r="J8" s="514"/>
      <c r="K8" s="514"/>
      <c r="L8" s="514"/>
      <c r="M8" s="514"/>
      <c r="N8" s="514"/>
      <c r="O8" s="514"/>
      <c r="P8" s="514"/>
      <c r="Q8" s="87"/>
      <c r="R8" s="87"/>
    </row>
    <row r="9" spans="1:18" ht="20.100000000000001" customHeight="1">
      <c r="A9" s="62"/>
      <c r="B9" s="62"/>
      <c r="C9" s="537" t="s">
        <v>159</v>
      </c>
      <c r="D9" s="538"/>
      <c r="E9" s="153" t="s">
        <v>181</v>
      </c>
      <c r="F9" s="62"/>
      <c r="G9" s="62"/>
      <c r="H9" s="62"/>
      <c r="I9" s="62"/>
      <c r="R9" s="14"/>
    </row>
    <row r="10" spans="1:18" ht="20.100000000000001" customHeight="1">
      <c r="A10" s="62"/>
      <c r="B10" s="62"/>
      <c r="C10" s="537" t="s">
        <v>160</v>
      </c>
      <c r="D10" s="538"/>
      <c r="E10" s="153"/>
      <c r="F10" s="62"/>
      <c r="G10" s="62"/>
      <c r="H10" s="62"/>
      <c r="I10" s="62"/>
      <c r="R10" s="14"/>
    </row>
    <row r="11" spans="1:18" ht="20.100000000000001" customHeight="1" thickBot="1">
      <c r="A11" s="62"/>
      <c r="B11" s="62"/>
      <c r="C11" s="81"/>
      <c r="D11" s="81"/>
      <c r="E11" s="53"/>
      <c r="F11" s="53"/>
      <c r="G11" s="53"/>
      <c r="H11" s="53"/>
      <c r="I11" s="53"/>
      <c r="J11" s="14"/>
      <c r="K11" s="14"/>
      <c r="L11" s="14"/>
      <c r="M11" s="14"/>
      <c r="N11" s="14"/>
      <c r="O11" s="14"/>
      <c r="P11" s="14" t="s">
        <v>21</v>
      </c>
      <c r="R11" s="53"/>
    </row>
    <row r="12" spans="1:18" s="15" customFormat="1" ht="22.5" customHeight="1" thickTop="1">
      <c r="B12" s="603" t="s">
        <v>67</v>
      </c>
      <c r="C12" s="605" t="s">
        <v>89</v>
      </c>
      <c r="D12" s="666" t="s">
        <v>118</v>
      </c>
      <c r="E12" s="532" t="s">
        <v>117</v>
      </c>
      <c r="F12" s="532" t="s">
        <v>120</v>
      </c>
      <c r="G12" s="532" t="s">
        <v>123</v>
      </c>
      <c r="H12" s="632" t="s">
        <v>111</v>
      </c>
      <c r="I12" s="612" t="s">
        <v>124</v>
      </c>
      <c r="J12" s="671" t="s">
        <v>126</v>
      </c>
      <c r="K12" s="672"/>
      <c r="L12" s="672"/>
      <c r="M12" s="614" t="s">
        <v>74</v>
      </c>
      <c r="N12" s="615"/>
      <c r="O12" s="615"/>
      <c r="P12" s="616"/>
      <c r="Q12"/>
    </row>
    <row r="13" spans="1:18" s="15" customFormat="1" ht="24.95" customHeight="1">
      <c r="B13" s="604"/>
      <c r="C13" s="606"/>
      <c r="D13" s="667"/>
      <c r="E13" s="534"/>
      <c r="F13" s="533"/>
      <c r="G13" s="533"/>
      <c r="H13" s="633"/>
      <c r="I13" s="613"/>
      <c r="J13" s="673"/>
      <c r="K13" s="674"/>
      <c r="L13" s="674"/>
      <c r="M13" s="617"/>
      <c r="N13" s="618"/>
      <c r="O13" s="618"/>
      <c r="P13" s="619"/>
      <c r="Q13"/>
    </row>
    <row r="14" spans="1:18" s="15" customFormat="1" ht="20.100000000000001" customHeight="1" thickBot="1">
      <c r="B14" s="604"/>
      <c r="C14" s="607"/>
      <c r="D14" s="131" t="s">
        <v>116</v>
      </c>
      <c r="E14" s="132" t="s">
        <v>110</v>
      </c>
      <c r="F14" s="133" t="s">
        <v>119</v>
      </c>
      <c r="G14" s="134" t="s">
        <v>121</v>
      </c>
      <c r="H14" s="135" t="s">
        <v>122</v>
      </c>
      <c r="I14" s="136" t="s">
        <v>125</v>
      </c>
      <c r="J14" s="675" t="s">
        <v>127</v>
      </c>
      <c r="K14" s="676"/>
      <c r="L14" s="676"/>
      <c r="M14" s="620" t="s">
        <v>128</v>
      </c>
      <c r="N14" s="621"/>
      <c r="O14" s="621"/>
      <c r="P14" s="622"/>
      <c r="Q14"/>
    </row>
    <row r="15" spans="1:18" s="17" customFormat="1" ht="20.100000000000001" customHeight="1">
      <c r="B15" s="688" t="s">
        <v>68</v>
      </c>
      <c r="C15" s="634">
        <v>31619400</v>
      </c>
      <c r="D15" s="652">
        <v>10539800</v>
      </c>
      <c r="E15" s="636">
        <v>151</v>
      </c>
      <c r="F15" s="651">
        <f>IF(D15="","",ROUNDDOWN(D15/E15,0))</f>
        <v>69800</v>
      </c>
      <c r="G15" s="651">
        <f>IF(F15="",0,IF(F15&gt;100000,100000,IF(F15&lt;=30000,"3万円以下は対象外です",F15)))</f>
        <v>69800</v>
      </c>
      <c r="H15" s="547">
        <v>-30000</v>
      </c>
      <c r="I15" s="610">
        <f>(G15+H15)*E15</f>
        <v>6009800</v>
      </c>
      <c r="J15" s="677"/>
      <c r="K15" s="678"/>
      <c r="L15" s="679"/>
      <c r="M15" s="623"/>
      <c r="N15" s="624"/>
      <c r="O15" s="624"/>
      <c r="P15" s="625"/>
      <c r="Q15"/>
    </row>
    <row r="16" spans="1:18" s="17" customFormat="1" ht="20.100000000000001" customHeight="1">
      <c r="B16" s="487"/>
      <c r="C16" s="635"/>
      <c r="D16" s="645"/>
      <c r="E16" s="637"/>
      <c r="F16" s="601"/>
      <c r="G16" s="664"/>
      <c r="H16" s="665"/>
      <c r="I16" s="611"/>
      <c r="J16" s="680"/>
      <c r="K16" s="681"/>
      <c r="L16" s="682"/>
      <c r="M16" s="626"/>
      <c r="N16" s="627"/>
      <c r="O16" s="627"/>
      <c r="P16" s="628"/>
      <c r="Q16"/>
    </row>
    <row r="17" spans="2:19" s="17" customFormat="1" ht="20.100000000000001" customHeight="1">
      <c r="B17" s="487" t="s">
        <v>69</v>
      </c>
      <c r="C17" s="602">
        <v>27619200</v>
      </c>
      <c r="D17" s="645">
        <v>9206400</v>
      </c>
      <c r="E17" s="600">
        <v>168</v>
      </c>
      <c r="F17" s="601">
        <f t="shared" ref="F17" si="0">IF(D17="","",ROUNDDOWN(D17/E17,0))</f>
        <v>54800</v>
      </c>
      <c r="G17" s="601">
        <f>IF(F17="",0,IF(F17&gt;100000,100000,IF(F17&lt;=30000,"3万円以下は対象外です",F17)))</f>
        <v>54800</v>
      </c>
      <c r="H17" s="548">
        <v>-30000</v>
      </c>
      <c r="I17" s="638">
        <f t="shared" ref="I17" si="1">(G17+H17)*E17</f>
        <v>4166400</v>
      </c>
      <c r="J17" s="680"/>
      <c r="K17" s="681"/>
      <c r="L17" s="682"/>
      <c r="M17" s="626"/>
      <c r="N17" s="627"/>
      <c r="O17" s="627"/>
      <c r="P17" s="628"/>
      <c r="Q17"/>
    </row>
    <row r="18" spans="2:19" s="17" customFormat="1" ht="20.100000000000001" customHeight="1">
      <c r="B18" s="487"/>
      <c r="C18" s="602"/>
      <c r="D18" s="645"/>
      <c r="E18" s="600"/>
      <c r="F18" s="601"/>
      <c r="G18" s="601"/>
      <c r="H18" s="548"/>
      <c r="I18" s="638"/>
      <c r="J18" s="680"/>
      <c r="K18" s="681"/>
      <c r="L18" s="682"/>
      <c r="M18" s="626"/>
      <c r="N18" s="627"/>
      <c r="O18" s="627"/>
      <c r="P18" s="628"/>
      <c r="Q18"/>
    </row>
    <row r="19" spans="2:19" s="17" customFormat="1" ht="20.100000000000001" customHeight="1">
      <c r="B19" s="487" t="s">
        <v>70</v>
      </c>
      <c r="C19" s="649">
        <v>10785600</v>
      </c>
      <c r="D19" s="645">
        <v>3595200</v>
      </c>
      <c r="E19" s="650">
        <v>84</v>
      </c>
      <c r="F19" s="601">
        <f t="shared" ref="F19" si="2">IF(D19="","",ROUNDDOWN(D19/E19,0))</f>
        <v>42800</v>
      </c>
      <c r="G19" s="663">
        <f>IF(F19="",0,IF(F19&gt;100000,100000,IF(F19&lt;=30000,"3万円以下は対象外です",F19)))</f>
        <v>42800</v>
      </c>
      <c r="H19" s="657">
        <v>-30000</v>
      </c>
      <c r="I19" s="638">
        <f t="shared" ref="I19" si="3">(G19+H19)*E19</f>
        <v>1075200</v>
      </c>
      <c r="J19" s="680"/>
      <c r="K19" s="681"/>
      <c r="L19" s="682"/>
      <c r="M19" s="626"/>
      <c r="N19" s="627"/>
      <c r="O19" s="627"/>
      <c r="P19" s="628"/>
      <c r="Q19"/>
    </row>
    <row r="20" spans="2:19" s="17" customFormat="1" ht="20.100000000000001" customHeight="1" thickBot="1">
      <c r="B20" s="660"/>
      <c r="C20" s="635"/>
      <c r="D20" s="645"/>
      <c r="E20" s="600"/>
      <c r="F20" s="601"/>
      <c r="G20" s="601"/>
      <c r="H20" s="548"/>
      <c r="I20" s="638"/>
      <c r="J20" s="683"/>
      <c r="K20" s="684"/>
      <c r="L20" s="685"/>
      <c r="M20" s="629"/>
      <c r="N20" s="630"/>
      <c r="O20" s="630"/>
      <c r="P20" s="631"/>
      <c r="Q20"/>
    </row>
    <row r="21" spans="2:19" ht="39.950000000000003" customHeight="1" thickBot="1">
      <c r="B21" s="658" t="s">
        <v>65</v>
      </c>
      <c r="C21" s="659"/>
      <c r="D21" s="88">
        <f>SUM(D15:D20)</f>
        <v>23341400</v>
      </c>
      <c r="E21" s="88">
        <f>SUM(E15:E20)</f>
        <v>403</v>
      </c>
      <c r="F21" s="92"/>
      <c r="G21" s="92"/>
      <c r="H21" s="92"/>
      <c r="I21" s="95">
        <f>SUM(I15:I20)</f>
        <v>11251400</v>
      </c>
      <c r="J21" s="686">
        <f>SUM(J15:L20)</f>
        <v>0</v>
      </c>
      <c r="K21" s="687"/>
      <c r="L21" s="687"/>
      <c r="M21" s="668">
        <f>ROUNDDOWN((I21-J21),-3)</f>
        <v>11251000</v>
      </c>
      <c r="N21" s="669"/>
      <c r="O21" s="669"/>
      <c r="P21" s="670"/>
      <c r="Q21" s="58"/>
      <c r="R21" s="57"/>
      <c r="S21" s="57"/>
    </row>
    <row r="22" spans="2:19" ht="21" customHeight="1">
      <c r="C22" s="83" t="s">
        <v>71</v>
      </c>
      <c r="D22" s="83"/>
      <c r="E22" s="56"/>
      <c r="F22" s="56"/>
      <c r="G22" s="56"/>
      <c r="H22" s="56"/>
      <c r="I22" s="56"/>
      <c r="J22" s="18"/>
      <c r="K22" s="18"/>
      <c r="L22" s="18"/>
      <c r="M22" s="18"/>
      <c r="N22" s="18"/>
      <c r="O22" s="18"/>
      <c r="P22" s="57"/>
      <c r="Q22" s="58"/>
      <c r="R22" s="57"/>
      <c r="S22" s="57"/>
    </row>
    <row r="23" spans="2:19" s="15" customFormat="1" ht="18" customHeight="1">
      <c r="B23" s="660" t="s">
        <v>68</v>
      </c>
      <c r="C23" s="591" t="s">
        <v>57</v>
      </c>
      <c r="D23" s="592"/>
      <c r="E23" s="593"/>
      <c r="F23" s="91" t="s">
        <v>56</v>
      </c>
      <c r="G23" s="84"/>
      <c r="H23" s="656" t="s">
        <v>55</v>
      </c>
      <c r="I23" s="656"/>
      <c r="J23" s="656"/>
      <c r="K23" s="656"/>
      <c r="L23" s="656"/>
      <c r="M23" s="145"/>
      <c r="N23" s="145"/>
      <c r="O23" s="145"/>
    </row>
    <row r="24" spans="2:19" s="17" customFormat="1" ht="18" customHeight="1">
      <c r="B24" s="661"/>
      <c r="C24" s="646" t="s">
        <v>200</v>
      </c>
      <c r="D24" s="647"/>
      <c r="E24" s="648"/>
      <c r="F24" s="654" t="s">
        <v>211</v>
      </c>
      <c r="G24" s="56"/>
      <c r="H24" s="653" t="s">
        <v>218</v>
      </c>
      <c r="I24" s="653"/>
      <c r="J24" s="653"/>
      <c r="K24" s="653"/>
      <c r="L24" s="653"/>
      <c r="M24" s="146"/>
      <c r="N24" s="146"/>
      <c r="O24" s="146"/>
    </row>
    <row r="25" spans="2:19" s="17" customFormat="1" ht="18" customHeight="1">
      <c r="B25" s="661"/>
      <c r="C25" s="597" t="s">
        <v>202</v>
      </c>
      <c r="D25" s="598"/>
      <c r="E25" s="599"/>
      <c r="F25" s="654"/>
      <c r="G25" s="56"/>
      <c r="H25" s="653"/>
      <c r="I25" s="653"/>
      <c r="J25" s="653"/>
      <c r="K25" s="653"/>
      <c r="L25" s="653"/>
      <c r="M25" s="146"/>
      <c r="N25" s="146"/>
      <c r="O25" s="146"/>
    </row>
    <row r="26" spans="2:19" s="17" customFormat="1" ht="18" customHeight="1">
      <c r="B26" s="661"/>
      <c r="C26" s="597"/>
      <c r="D26" s="598"/>
      <c r="E26" s="599"/>
      <c r="F26" s="654"/>
      <c r="G26" s="56"/>
      <c r="H26" s="653"/>
      <c r="I26" s="653"/>
      <c r="J26" s="653"/>
      <c r="K26" s="653"/>
      <c r="L26" s="653"/>
      <c r="M26" s="146"/>
      <c r="N26" s="146"/>
      <c r="O26" s="146"/>
    </row>
    <row r="27" spans="2:19" s="17" customFormat="1" ht="18" customHeight="1">
      <c r="B27" s="662"/>
      <c r="C27" s="594"/>
      <c r="D27" s="595"/>
      <c r="E27" s="596"/>
      <c r="F27" s="655"/>
      <c r="G27" s="56"/>
      <c r="H27" s="653"/>
      <c r="I27" s="653"/>
      <c r="J27" s="653"/>
      <c r="K27" s="653"/>
      <c r="L27" s="653"/>
      <c r="M27" s="146"/>
      <c r="N27" s="146"/>
      <c r="O27" s="146"/>
    </row>
    <row r="28" spans="2:19" s="15" customFormat="1" ht="18" customHeight="1">
      <c r="B28" s="660" t="s">
        <v>69</v>
      </c>
      <c r="C28" s="591" t="s">
        <v>57</v>
      </c>
      <c r="D28" s="592"/>
      <c r="E28" s="593"/>
      <c r="F28" s="91" t="s">
        <v>56</v>
      </c>
      <c r="G28" s="84"/>
      <c r="H28" s="656" t="s">
        <v>55</v>
      </c>
      <c r="I28" s="656"/>
      <c r="J28" s="656"/>
      <c r="K28" s="656"/>
      <c r="L28" s="656"/>
      <c r="M28" s="145"/>
      <c r="N28" s="145"/>
      <c r="O28" s="145"/>
    </row>
    <row r="29" spans="2:19" s="17" customFormat="1" ht="18" customHeight="1">
      <c r="B29" s="661"/>
      <c r="C29" s="646" t="s">
        <v>212</v>
      </c>
      <c r="D29" s="647"/>
      <c r="E29" s="648"/>
      <c r="F29" s="654">
        <v>3</v>
      </c>
      <c r="G29" s="56"/>
      <c r="H29" s="653" t="s">
        <v>218</v>
      </c>
      <c r="I29" s="653"/>
      <c r="J29" s="653"/>
      <c r="K29" s="653"/>
      <c r="L29" s="653"/>
      <c r="M29" s="146"/>
      <c r="N29" s="146"/>
      <c r="O29" s="146"/>
    </row>
    <row r="30" spans="2:19" s="17" customFormat="1" ht="18" customHeight="1">
      <c r="B30" s="661"/>
      <c r="C30" s="597" t="s">
        <v>213</v>
      </c>
      <c r="D30" s="598"/>
      <c r="E30" s="599"/>
      <c r="F30" s="654"/>
      <c r="G30" s="56"/>
      <c r="H30" s="653"/>
      <c r="I30" s="653"/>
      <c r="J30" s="653"/>
      <c r="K30" s="653"/>
      <c r="L30" s="653"/>
      <c r="M30" s="141"/>
      <c r="N30" s="141"/>
      <c r="O30" s="141"/>
    </row>
    <row r="31" spans="2:19" s="17" customFormat="1" ht="18" customHeight="1">
      <c r="B31" s="661"/>
      <c r="C31" s="597" t="s">
        <v>214</v>
      </c>
      <c r="D31" s="598"/>
      <c r="E31" s="599"/>
      <c r="F31" s="654"/>
      <c r="G31" s="56"/>
      <c r="H31" s="653"/>
      <c r="I31" s="653"/>
      <c r="J31" s="653"/>
      <c r="K31" s="653"/>
      <c r="L31" s="653"/>
      <c r="M31" s="141"/>
      <c r="N31" s="141"/>
      <c r="O31" s="141"/>
    </row>
    <row r="32" spans="2:19" s="17" customFormat="1" ht="18" customHeight="1">
      <c r="B32" s="662"/>
      <c r="C32" s="594" t="s">
        <v>215</v>
      </c>
      <c r="D32" s="595"/>
      <c r="E32" s="596"/>
      <c r="F32" s="655"/>
      <c r="G32" s="56"/>
      <c r="H32" s="653"/>
      <c r="I32" s="653"/>
      <c r="J32" s="653"/>
      <c r="K32" s="653"/>
      <c r="L32" s="653"/>
      <c r="M32" s="141"/>
      <c r="N32" s="141"/>
      <c r="O32" s="141"/>
    </row>
    <row r="33" spans="1:19" s="15" customFormat="1" ht="18" customHeight="1">
      <c r="B33" s="660" t="s">
        <v>70</v>
      </c>
      <c r="C33" s="591" t="s">
        <v>57</v>
      </c>
      <c r="D33" s="592"/>
      <c r="E33" s="593"/>
      <c r="F33" s="91" t="s">
        <v>56</v>
      </c>
      <c r="G33" s="84"/>
      <c r="H33" s="656" t="s">
        <v>55</v>
      </c>
      <c r="I33" s="656"/>
      <c r="J33" s="656"/>
      <c r="K33" s="656"/>
      <c r="L33" s="656"/>
      <c r="M33" s="145"/>
      <c r="N33" s="145"/>
      <c r="O33" s="145"/>
    </row>
    <row r="34" spans="1:19" s="17" customFormat="1" ht="18" customHeight="1">
      <c r="B34" s="661"/>
      <c r="C34" s="646" t="s">
        <v>216</v>
      </c>
      <c r="D34" s="647"/>
      <c r="E34" s="648"/>
      <c r="F34" s="654">
        <v>3</v>
      </c>
      <c r="G34" s="56"/>
      <c r="H34" s="653" t="s">
        <v>218</v>
      </c>
      <c r="I34" s="653"/>
      <c r="J34" s="653"/>
      <c r="K34" s="653"/>
      <c r="L34" s="653"/>
      <c r="M34" s="141"/>
      <c r="N34" s="141"/>
      <c r="O34" s="141"/>
    </row>
    <row r="35" spans="1:19" s="17" customFormat="1" ht="18" customHeight="1">
      <c r="B35" s="661"/>
      <c r="C35" s="597" t="s">
        <v>213</v>
      </c>
      <c r="D35" s="598"/>
      <c r="E35" s="599"/>
      <c r="F35" s="654"/>
      <c r="G35" s="56"/>
      <c r="H35" s="653"/>
      <c r="I35" s="653"/>
      <c r="J35" s="653"/>
      <c r="K35" s="653"/>
      <c r="L35" s="653"/>
      <c r="M35" s="141"/>
      <c r="N35" s="141"/>
      <c r="O35" s="141"/>
    </row>
    <row r="36" spans="1:19" s="17" customFormat="1" ht="18" customHeight="1">
      <c r="B36" s="661"/>
      <c r="C36" s="597" t="s">
        <v>217</v>
      </c>
      <c r="D36" s="598"/>
      <c r="E36" s="599"/>
      <c r="F36" s="654"/>
      <c r="G36" s="56"/>
      <c r="H36" s="653"/>
      <c r="I36" s="653"/>
      <c r="J36" s="653"/>
      <c r="K36" s="653"/>
      <c r="L36" s="653"/>
      <c r="M36" s="141"/>
      <c r="N36" s="141"/>
      <c r="O36" s="141"/>
    </row>
    <row r="37" spans="1:19" s="17" customFormat="1" ht="18" customHeight="1">
      <c r="B37" s="662"/>
      <c r="C37" s="594" t="s">
        <v>215</v>
      </c>
      <c r="D37" s="595"/>
      <c r="E37" s="596"/>
      <c r="F37" s="655"/>
      <c r="G37" s="56"/>
      <c r="H37" s="653"/>
      <c r="I37" s="653"/>
      <c r="J37" s="653"/>
      <c r="K37" s="653"/>
      <c r="L37" s="653"/>
      <c r="M37" s="141"/>
      <c r="N37" s="141"/>
      <c r="O37" s="141"/>
    </row>
    <row r="38" spans="1:19" ht="21" customHeight="1">
      <c r="C38" s="55"/>
      <c r="D38" s="55"/>
      <c r="E38" s="56"/>
      <c r="F38" s="56"/>
      <c r="G38" s="56"/>
      <c r="H38" s="56"/>
      <c r="I38" s="56"/>
      <c r="J38" s="18"/>
      <c r="K38" s="18"/>
      <c r="L38" s="18"/>
      <c r="M38" s="18"/>
      <c r="N38" s="18"/>
      <c r="O38" s="18"/>
      <c r="P38" s="57"/>
      <c r="Q38" s="58"/>
      <c r="R38" s="57"/>
      <c r="S38" s="57"/>
    </row>
    <row r="39" spans="1:19" ht="30" customHeight="1">
      <c r="C39" s="55"/>
      <c r="D39" s="55"/>
      <c r="E39" s="56"/>
      <c r="F39" s="56"/>
      <c r="G39" s="56"/>
      <c r="H39" s="56"/>
      <c r="I39" s="56"/>
      <c r="J39" s="18"/>
      <c r="K39" s="18"/>
      <c r="L39" s="18"/>
      <c r="M39" s="18"/>
      <c r="N39" s="18"/>
      <c r="O39" s="18"/>
      <c r="P39" s="57"/>
      <c r="Q39" s="58"/>
      <c r="R39" s="57"/>
      <c r="S39" s="57"/>
    </row>
    <row r="40" spans="1:19" ht="27" customHeight="1">
      <c r="A40" s="80" t="s">
        <v>46</v>
      </c>
      <c r="B40" s="80"/>
      <c r="C40" s="62"/>
      <c r="D40" s="62"/>
      <c r="E40" s="62"/>
      <c r="F40" s="62"/>
      <c r="G40" s="62"/>
      <c r="H40" s="62"/>
      <c r="I40" s="62"/>
      <c r="J40" s="12"/>
      <c r="K40" s="12"/>
      <c r="L40" s="12"/>
      <c r="M40" s="12"/>
      <c r="N40" s="12"/>
      <c r="O40" s="12"/>
    </row>
    <row r="41" spans="1:19" ht="11.25" customHeight="1">
      <c r="A41" s="62"/>
      <c r="B41" s="62"/>
      <c r="C41" s="62"/>
      <c r="D41" s="62"/>
      <c r="E41" s="62"/>
      <c r="F41" s="62"/>
      <c r="G41" s="62"/>
      <c r="H41" s="62"/>
      <c r="I41" s="62"/>
      <c r="J41" s="12"/>
      <c r="K41" s="12"/>
      <c r="L41" s="12"/>
      <c r="M41" s="12"/>
      <c r="N41" s="12"/>
      <c r="O41" s="12"/>
    </row>
    <row r="42" spans="1:19" ht="34.5" customHeight="1">
      <c r="A42" s="514" t="s">
        <v>43</v>
      </c>
      <c r="B42" s="514"/>
      <c r="C42" s="514"/>
      <c r="D42" s="514"/>
      <c r="E42" s="514"/>
      <c r="F42" s="514"/>
      <c r="G42" s="514"/>
      <c r="H42" s="514"/>
      <c r="I42" s="514"/>
      <c r="J42" s="514"/>
      <c r="K42" s="514"/>
      <c r="L42" s="514"/>
      <c r="M42" s="514"/>
      <c r="N42" s="514"/>
      <c r="O42" s="514"/>
      <c r="P42" s="514"/>
      <c r="Q42" s="87"/>
      <c r="R42" s="87"/>
    </row>
    <row r="43" spans="1:19" ht="6.75" customHeight="1" thickBot="1"/>
    <row r="44" spans="1:19" ht="15.95" customHeight="1" thickBot="1">
      <c r="A44" s="44" t="s">
        <v>210</v>
      </c>
      <c r="C44" s="11" t="s">
        <v>95</v>
      </c>
    </row>
    <row r="45" spans="1:19" ht="15.95" customHeight="1">
      <c r="C45" s="11" t="s">
        <v>96</v>
      </c>
    </row>
    <row r="46" spans="1:19" ht="15.95" customHeight="1" thickBot="1"/>
    <row r="47" spans="1:19" ht="15.95" customHeight="1" thickBot="1">
      <c r="A47" s="44" t="s">
        <v>210</v>
      </c>
      <c r="C47" s="11" t="s">
        <v>53</v>
      </c>
    </row>
    <row r="48" spans="1:19" ht="15.95" customHeight="1" thickBot="1"/>
    <row r="49" spans="1:4" ht="15.95" customHeight="1" thickBot="1">
      <c r="A49" s="44" t="s">
        <v>210</v>
      </c>
      <c r="B49" s="82"/>
      <c r="C49" s="11" t="s">
        <v>59</v>
      </c>
      <c r="D49" s="85"/>
    </row>
    <row r="50" spans="1:4" ht="15.95" customHeight="1">
      <c r="B50" s="82"/>
      <c r="C50" s="11" t="s">
        <v>44</v>
      </c>
      <c r="D50" s="85"/>
    </row>
    <row r="51" spans="1:4" ht="15.95" customHeight="1" thickBot="1"/>
    <row r="52" spans="1:4" ht="15.95" customHeight="1" thickBot="1">
      <c r="A52" s="44" t="s">
        <v>210</v>
      </c>
      <c r="C52" s="11" t="s">
        <v>80</v>
      </c>
    </row>
    <row r="53" spans="1:4" ht="15.95" customHeight="1">
      <c r="C53" s="11" t="s">
        <v>164</v>
      </c>
    </row>
    <row r="54" spans="1:4" ht="15.95" customHeight="1">
      <c r="C54" s="11" t="s">
        <v>163</v>
      </c>
    </row>
    <row r="55" spans="1:4" ht="9" customHeight="1"/>
    <row r="56" spans="1:4" ht="9" customHeight="1"/>
  </sheetData>
  <mergeCells count="77">
    <mergeCell ref="M21:P21"/>
    <mergeCell ref="A8:P8"/>
    <mergeCell ref="A42:P42"/>
    <mergeCell ref="J12:L13"/>
    <mergeCell ref="J14:L14"/>
    <mergeCell ref="J15:L16"/>
    <mergeCell ref="J17:L18"/>
    <mergeCell ref="J19:L20"/>
    <mergeCell ref="J21:L21"/>
    <mergeCell ref="H23:L23"/>
    <mergeCell ref="H24:L27"/>
    <mergeCell ref="H28:L28"/>
    <mergeCell ref="B23:B27"/>
    <mergeCell ref="B28:B32"/>
    <mergeCell ref="F29:F32"/>
    <mergeCell ref="B15:B16"/>
    <mergeCell ref="G15:G16"/>
    <mergeCell ref="H15:H16"/>
    <mergeCell ref="E12:E13"/>
    <mergeCell ref="G12:G13"/>
    <mergeCell ref="D12:D13"/>
    <mergeCell ref="F12:F13"/>
    <mergeCell ref="F34:F37"/>
    <mergeCell ref="H33:L33"/>
    <mergeCell ref="H34:L37"/>
    <mergeCell ref="H19:H20"/>
    <mergeCell ref="C23:E23"/>
    <mergeCell ref="C24:E24"/>
    <mergeCell ref="D19:D20"/>
    <mergeCell ref="B21:C21"/>
    <mergeCell ref="C31:E31"/>
    <mergeCell ref="C29:E29"/>
    <mergeCell ref="B19:B20"/>
    <mergeCell ref="F24:F27"/>
    <mergeCell ref="C35:E35"/>
    <mergeCell ref="B33:B37"/>
    <mergeCell ref="C25:E25"/>
    <mergeCell ref="G19:G20"/>
    <mergeCell ref="I19:I20"/>
    <mergeCell ref="A3:F4"/>
    <mergeCell ref="I17:I18"/>
    <mergeCell ref="D17:D18"/>
    <mergeCell ref="C37:E37"/>
    <mergeCell ref="C36:E36"/>
    <mergeCell ref="C34:E34"/>
    <mergeCell ref="C26:E26"/>
    <mergeCell ref="C19:C20"/>
    <mergeCell ref="E19:E20"/>
    <mergeCell ref="F15:F16"/>
    <mergeCell ref="F17:F18"/>
    <mergeCell ref="F19:F20"/>
    <mergeCell ref="D15:D16"/>
    <mergeCell ref="C28:E28"/>
    <mergeCell ref="H29:L32"/>
    <mergeCell ref="B17:B18"/>
    <mergeCell ref="B12:B14"/>
    <mergeCell ref="C12:C14"/>
    <mergeCell ref="I3:I4"/>
    <mergeCell ref="J3:P4"/>
    <mergeCell ref="I15:I16"/>
    <mergeCell ref="I12:I13"/>
    <mergeCell ref="H17:H18"/>
    <mergeCell ref="C9:D9"/>
    <mergeCell ref="C10:D10"/>
    <mergeCell ref="M12:P13"/>
    <mergeCell ref="M14:P14"/>
    <mergeCell ref="M15:P20"/>
    <mergeCell ref="H12:H13"/>
    <mergeCell ref="C15:C16"/>
    <mergeCell ref="E15:E16"/>
    <mergeCell ref="C33:E33"/>
    <mergeCell ref="C32:E32"/>
    <mergeCell ref="C30:E30"/>
    <mergeCell ref="E17:E18"/>
    <mergeCell ref="G17:G18"/>
    <mergeCell ref="C27:E27"/>
    <mergeCell ref="C17:C18"/>
  </mergeCells>
  <phoneticPr fontId="4"/>
  <dataValidations count="6">
    <dataValidation allowBlank="1" showInputMessage="1" sqref="J17 J19 I15:I20 J15" xr:uid="{00000000-0002-0000-0500-000003000000}"/>
    <dataValidation type="decimal" operator="greaterThan" allowBlank="1" showInputMessage="1" showErrorMessage="1" errorTitle="入力ミス" error="購入額(税込み)が１台30,000円未満の場合は、助成対象外となります。" sqref="G19 G15 G17 G24:G27 G29:G32 G34:G37" xr:uid="{00000000-0002-0000-0500-000004000000}">
      <formula1>29999.9999999999</formula1>
    </dataValidation>
    <dataValidation type="decimal" operator="equal" allowBlank="1" showInputMessage="1" showErrorMessage="1" errorTitle="入力ミス" error="都立高校では、一定の保護者負担額（30,000円）が設定されており、本助成金においても、同額を控除します。" sqref="H15:H20" xr:uid="{00000000-0002-0000-0500-000005000000}">
      <formula1>-30000</formula1>
    </dataValidation>
    <dataValidation operator="greaterThan" allowBlank="1" showInputMessage="1" errorTitle="入力ミス" error="購入額(税込み)が１台30,000円未満の場合は、助成対象外となります。" sqref="E15:E20" xr:uid="{00000000-0002-0000-0500-000006000000}"/>
    <dataValidation type="decimal" operator="greaterThan" allowBlank="1" showInputMessage="1" showErrorMessage="1" errorTitle="入力ミス" error="リース額(税込み)が１台30,000円未満の場合は、助成対象外となります。" sqref="F15:F20" xr:uid="{00000000-0002-0000-0500-000007000000}">
      <formula1>29999.9999999999</formula1>
    </dataValidation>
    <dataValidation operator="greaterThan" allowBlank="1" showInputMessage="1" showErrorMessage="1" errorTitle="入力ミス" error="購入額(税込み)が１台30,000円未満の場合は、助成対象外となります。" sqref="H29 H24 M24:O27 M29:O32 M34:O37 H34" xr:uid="{00000000-0002-0000-0500-000008000000}"/>
  </dataValidations>
  <printOptions horizontalCentered="1"/>
  <pageMargins left="0.19685039370078741" right="0.19685039370078741" top="0.39370078740157483" bottom="0" header="0.11811023622047245" footer="0.19685039370078741"/>
  <pageSetup paperSize="9" scale="80"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7109481-F559-4A07-B940-B8482AE1477E}">
          <x14:formula1>
            <xm:f>データ!$A$1:$A$2</xm:f>
          </x14:formula1>
          <xm:sqref>E9:E10</xm:sqref>
        </x14:dataValidation>
        <x14:dataValidation type="list" allowBlank="1" showInputMessage="1" showErrorMessage="1" xr:uid="{00000000-0002-0000-0500-000009000000}">
          <x14:formula1>
            <xm:f>データ!$B$2</xm:f>
          </x14:formula1>
          <xm:sqref>B49 B47 B52 B44:B45 A45</xm:sqref>
        </x14:dataValidation>
        <x14:dataValidation type="list" allowBlank="1" showInputMessage="1" showErrorMessage="1" xr:uid="{7F21C435-8063-48CF-B79F-54DBFC6774A6}">
          <x14:formula1>
            <xm:f>データ!$B$1:$B$2</xm:f>
          </x14:formula1>
          <xm:sqref>A44 A47 A49 A52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9F871-E703-438B-A974-7ABDD6DE868E}">
  <sheetPr>
    <tabColor theme="7" tint="0.39997558519241921"/>
  </sheetPr>
  <dimension ref="A1:O57"/>
  <sheetViews>
    <sheetView view="pageBreakPreview" zoomScale="82" zoomScaleNormal="100" zoomScaleSheetLayoutView="82" workbookViewId="0">
      <selection activeCell="C1" sqref="C1"/>
    </sheetView>
  </sheetViews>
  <sheetFormatPr defaultColWidth="8.7265625" defaultRowHeight="13.5"/>
  <cols>
    <col min="1" max="1" width="1.90625" style="11" customWidth="1"/>
    <col min="2" max="2" width="6.6328125" style="11" customWidth="1"/>
    <col min="3" max="5" width="9.1796875" style="11" customWidth="1"/>
    <col min="6" max="6" width="10.6328125" style="11" customWidth="1"/>
    <col min="7" max="7" width="8.6328125" style="11" customWidth="1"/>
    <col min="8" max="14" width="3.7265625" style="11" customWidth="1"/>
    <col min="15" max="15" width="0.6328125" style="11" customWidth="1"/>
    <col min="16" max="16384" width="8.7265625" style="11"/>
  </cols>
  <sheetData>
    <row r="1" spans="1:15" s="1" customFormat="1" ht="18" customHeight="1"/>
    <row r="2" spans="1:15" ht="18.75" customHeight="1" thickBot="1">
      <c r="A2" s="1"/>
    </row>
    <row r="3" spans="1:15" ht="13.5" customHeight="1">
      <c r="A3" s="755" t="s">
        <v>144</v>
      </c>
      <c r="B3" s="756"/>
      <c r="C3" s="756"/>
      <c r="D3" s="756"/>
      <c r="E3" s="757"/>
      <c r="F3" s="109"/>
      <c r="G3" s="524" t="s">
        <v>31</v>
      </c>
      <c r="H3" s="761" t="s">
        <v>196</v>
      </c>
      <c r="I3" s="762"/>
      <c r="J3" s="762"/>
      <c r="K3" s="762"/>
      <c r="L3" s="762"/>
      <c r="M3" s="762"/>
      <c r="N3" s="763"/>
    </row>
    <row r="4" spans="1:15" ht="14.25" customHeight="1" thickBot="1">
      <c r="A4" s="758"/>
      <c r="B4" s="759"/>
      <c r="C4" s="759"/>
      <c r="D4" s="759"/>
      <c r="E4" s="760"/>
      <c r="F4" s="109"/>
      <c r="G4" s="525"/>
      <c r="H4" s="764"/>
      <c r="I4" s="765"/>
      <c r="J4" s="765"/>
      <c r="K4" s="765"/>
      <c r="L4" s="765"/>
      <c r="M4" s="765"/>
      <c r="N4" s="766"/>
    </row>
    <row r="5" spans="1:15" ht="24" customHeight="1">
      <c r="B5" s="13"/>
      <c r="C5" s="13"/>
      <c r="D5" s="12"/>
      <c r="E5" s="12"/>
      <c r="F5" s="12"/>
      <c r="G5" s="147" t="s">
        <v>152</v>
      </c>
      <c r="H5" s="143" t="s">
        <v>182</v>
      </c>
      <c r="I5" s="144" t="s">
        <v>181</v>
      </c>
      <c r="J5" s="144" t="s">
        <v>181</v>
      </c>
      <c r="K5" s="144" t="s">
        <v>181</v>
      </c>
      <c r="L5" s="144" t="s">
        <v>195</v>
      </c>
      <c r="M5" s="144" t="s">
        <v>194</v>
      </c>
      <c r="N5" s="163" t="s">
        <v>194</v>
      </c>
    </row>
    <row r="6" spans="1:15" ht="27" customHeight="1">
      <c r="A6" s="80" t="s">
        <v>41</v>
      </c>
      <c r="B6" s="62"/>
      <c r="C6" s="62"/>
      <c r="D6" s="62"/>
      <c r="E6" s="62"/>
      <c r="F6" s="62"/>
      <c r="G6" s="12"/>
    </row>
    <row r="7" spans="1:15" ht="12" customHeight="1">
      <c r="A7" s="62"/>
      <c r="B7" s="62"/>
      <c r="C7" s="62"/>
      <c r="D7" s="62"/>
      <c r="E7" s="62"/>
      <c r="F7" s="62"/>
      <c r="G7" s="12"/>
    </row>
    <row r="8" spans="1:15" ht="50.1" customHeight="1">
      <c r="A8" s="691" t="s">
        <v>47</v>
      </c>
      <c r="B8" s="691"/>
      <c r="C8" s="691"/>
      <c r="D8" s="691"/>
      <c r="E8" s="691"/>
      <c r="F8" s="691"/>
      <c r="G8" s="691"/>
      <c r="H8" s="691"/>
      <c r="I8" s="691"/>
      <c r="J8" s="691"/>
      <c r="K8" s="691"/>
      <c r="L8" s="691"/>
      <c r="M8" s="691"/>
      <c r="N8" s="691"/>
    </row>
    <row r="9" spans="1:15" ht="20.100000000000001" customHeight="1">
      <c r="A9" s="62"/>
      <c r="B9" s="753" t="s">
        <v>146</v>
      </c>
      <c r="C9" s="754"/>
      <c r="D9" s="153" t="s">
        <v>181</v>
      </c>
      <c r="E9" s="62"/>
      <c r="F9" s="62"/>
    </row>
    <row r="10" spans="1:15" ht="20.100000000000001" customHeight="1">
      <c r="A10" s="62"/>
      <c r="B10" s="753" t="s">
        <v>147</v>
      </c>
      <c r="C10" s="754"/>
      <c r="D10" s="153"/>
      <c r="E10" s="62"/>
      <c r="F10" s="62"/>
    </row>
    <row r="11" spans="1:15" ht="20.100000000000001" customHeight="1">
      <c r="A11" s="62"/>
      <c r="B11" s="18"/>
      <c r="C11" s="18"/>
      <c r="N11" s="89" t="s">
        <v>21</v>
      </c>
    </row>
    <row r="12" spans="1:15" ht="20.100000000000001" customHeight="1" thickBot="1">
      <c r="A12" s="62"/>
      <c r="B12" s="18"/>
      <c r="C12" s="18"/>
      <c r="D12" s="721" t="s">
        <v>169</v>
      </c>
      <c r="E12" s="722"/>
      <c r="F12" s="722"/>
      <c r="G12" s="722"/>
      <c r="H12" s="722"/>
      <c r="I12" s="722"/>
      <c r="J12" s="722"/>
      <c r="K12" s="722"/>
      <c r="L12" s="722"/>
      <c r="M12" s="722"/>
      <c r="N12" s="723"/>
      <c r="O12" s="14"/>
    </row>
    <row r="13" spans="1:15" s="15" customFormat="1" ht="20.100000000000001" customHeight="1">
      <c r="B13" s="724" t="s">
        <v>40</v>
      </c>
      <c r="C13" s="727" t="s">
        <v>73</v>
      </c>
      <c r="D13" s="730" t="s">
        <v>72</v>
      </c>
      <c r="E13" s="731"/>
      <c r="F13" s="732"/>
      <c r="G13" s="737" t="s">
        <v>86</v>
      </c>
      <c r="H13" s="738"/>
      <c r="I13" s="738"/>
      <c r="J13" s="738"/>
      <c r="K13" s="739"/>
      <c r="L13" s="744" t="s">
        <v>115</v>
      </c>
      <c r="M13" s="745"/>
      <c r="N13" s="746"/>
      <c r="O13"/>
    </row>
    <row r="14" spans="1:15" s="15" customFormat="1" ht="39.950000000000003" customHeight="1">
      <c r="B14" s="725"/>
      <c r="C14" s="728"/>
      <c r="D14" s="100" t="s">
        <v>109</v>
      </c>
      <c r="E14" s="108" t="s">
        <v>111</v>
      </c>
      <c r="F14" s="119" t="s">
        <v>107</v>
      </c>
      <c r="G14" s="148" t="s">
        <v>113</v>
      </c>
      <c r="H14" s="733" t="s">
        <v>100</v>
      </c>
      <c r="I14" s="734"/>
      <c r="J14" s="740" t="s">
        <v>91</v>
      </c>
      <c r="K14" s="741"/>
      <c r="L14" s="747"/>
      <c r="M14" s="748"/>
      <c r="N14" s="749"/>
      <c r="O14"/>
    </row>
    <row r="15" spans="1:15" s="125" customFormat="1" ht="15" customHeight="1" thickBot="1">
      <c r="B15" s="726"/>
      <c r="C15" s="729"/>
      <c r="D15" s="126" t="s">
        <v>108</v>
      </c>
      <c r="E15" s="129" t="s">
        <v>110</v>
      </c>
      <c r="F15" s="130" t="s">
        <v>112</v>
      </c>
      <c r="G15" s="127">
        <v>30000</v>
      </c>
      <c r="H15" s="735">
        <v>15000</v>
      </c>
      <c r="I15" s="736"/>
      <c r="J15" s="742"/>
      <c r="K15" s="743"/>
      <c r="L15" s="750"/>
      <c r="M15" s="751"/>
      <c r="N15" s="752"/>
      <c r="O15" s="128"/>
    </row>
    <row r="16" spans="1:15" s="17" customFormat="1" ht="20.100000000000001" customHeight="1" thickBot="1">
      <c r="B16" s="93">
        <v>1</v>
      </c>
      <c r="C16" s="97">
        <v>128000</v>
      </c>
      <c r="D16" s="123">
        <f>IF(C16="","",IF(C16&gt;100000,100000,IF(C16&lt;=30000,"3万円以下は対象外です",C16)))</f>
        <v>100000</v>
      </c>
      <c r="E16" s="96">
        <f>IF(C16="",0,-30000)</f>
        <v>-30000</v>
      </c>
      <c r="F16" s="120">
        <f>IF(D16="",0,D16+E16)</f>
        <v>70000</v>
      </c>
      <c r="G16" s="110"/>
      <c r="H16" s="769"/>
      <c r="I16" s="770"/>
      <c r="J16" s="773"/>
      <c r="K16" s="774"/>
      <c r="L16" s="778">
        <f>IF(C16="",0,IF(G16="○",F16+30000,IF(H16="○",F16+15000,F16)))</f>
        <v>70000</v>
      </c>
      <c r="M16" s="779"/>
      <c r="N16" s="780"/>
      <c r="O16"/>
    </row>
    <row r="17" spans="2:15" s="17" customFormat="1" ht="20.100000000000001" customHeight="1" thickBot="1">
      <c r="B17" s="94">
        <v>2</v>
      </c>
      <c r="C17" s="98">
        <v>128000</v>
      </c>
      <c r="D17" s="123">
        <f t="shared" ref="D17:D23" si="0">IF(C17="","",IF(C17&gt;100000,100000,IF(C17&lt;=30000,"3万円以下は対象外です",C17)))</f>
        <v>100000</v>
      </c>
      <c r="E17" s="99">
        <f t="shared" ref="E17:E23" si="1">IF(C17="",0,-30000)</f>
        <v>-30000</v>
      </c>
      <c r="F17" s="121">
        <f t="shared" ref="F17:F23" si="2">IF(D17="",0,D17+E17)</f>
        <v>70000</v>
      </c>
      <c r="G17" s="111"/>
      <c r="H17" s="767"/>
      <c r="I17" s="768"/>
      <c r="J17" s="771"/>
      <c r="K17" s="772"/>
      <c r="L17" s="775">
        <f t="shared" ref="L17:L23" si="3">IF(C17="",0,IF(G17="○",F17+30000,IF(H17="○",F17+15000,F17)))</f>
        <v>70000</v>
      </c>
      <c r="M17" s="776"/>
      <c r="N17" s="777"/>
      <c r="O17"/>
    </row>
    <row r="18" spans="2:15" s="17" customFormat="1" ht="20.100000000000001" customHeight="1" thickBot="1">
      <c r="B18" s="94">
        <v>3</v>
      </c>
      <c r="C18" s="98">
        <v>128000</v>
      </c>
      <c r="D18" s="123">
        <f t="shared" si="0"/>
        <v>100000</v>
      </c>
      <c r="E18" s="99">
        <f t="shared" si="1"/>
        <v>-30000</v>
      </c>
      <c r="F18" s="121">
        <f t="shared" si="2"/>
        <v>70000</v>
      </c>
      <c r="G18" s="111"/>
      <c r="H18" s="767"/>
      <c r="I18" s="768"/>
      <c r="J18" s="771"/>
      <c r="K18" s="772"/>
      <c r="L18" s="775">
        <f t="shared" si="3"/>
        <v>70000</v>
      </c>
      <c r="M18" s="776"/>
      <c r="N18" s="777"/>
      <c r="O18"/>
    </row>
    <row r="19" spans="2:15" s="17" customFormat="1" ht="20.100000000000001" customHeight="1" thickBot="1">
      <c r="B19" s="94">
        <v>4</v>
      </c>
      <c r="C19" s="98">
        <v>90000</v>
      </c>
      <c r="D19" s="123">
        <f t="shared" si="0"/>
        <v>90000</v>
      </c>
      <c r="E19" s="99">
        <f t="shared" si="1"/>
        <v>-30000</v>
      </c>
      <c r="F19" s="121">
        <f t="shared" si="2"/>
        <v>60000</v>
      </c>
      <c r="G19" s="111"/>
      <c r="H19" s="767"/>
      <c r="I19" s="768"/>
      <c r="J19" s="771"/>
      <c r="K19" s="772"/>
      <c r="L19" s="775">
        <f t="shared" si="3"/>
        <v>60000</v>
      </c>
      <c r="M19" s="776"/>
      <c r="N19" s="777"/>
      <c r="O19"/>
    </row>
    <row r="20" spans="2:15" s="17" customFormat="1" ht="20.100000000000001" customHeight="1" thickBot="1">
      <c r="B20" s="94">
        <v>5</v>
      </c>
      <c r="C20" s="98">
        <v>64800</v>
      </c>
      <c r="D20" s="123">
        <f t="shared" si="0"/>
        <v>64800</v>
      </c>
      <c r="E20" s="99">
        <f t="shared" si="1"/>
        <v>-30000</v>
      </c>
      <c r="F20" s="121">
        <f t="shared" si="2"/>
        <v>34800</v>
      </c>
      <c r="G20" s="111" t="s">
        <v>171</v>
      </c>
      <c r="H20" s="767" t="s">
        <v>171</v>
      </c>
      <c r="I20" s="768"/>
      <c r="J20" s="771"/>
      <c r="K20" s="772"/>
      <c r="L20" s="775">
        <f t="shared" si="3"/>
        <v>34800</v>
      </c>
      <c r="M20" s="776"/>
      <c r="N20" s="777"/>
      <c r="O20"/>
    </row>
    <row r="21" spans="2:15" s="17" customFormat="1" ht="20.100000000000001" customHeight="1" thickBot="1">
      <c r="B21" s="94">
        <v>6</v>
      </c>
      <c r="C21" s="98">
        <v>64800</v>
      </c>
      <c r="D21" s="123">
        <f t="shared" si="0"/>
        <v>64800</v>
      </c>
      <c r="E21" s="99">
        <f t="shared" si="1"/>
        <v>-30000</v>
      </c>
      <c r="F21" s="121">
        <f t="shared" si="2"/>
        <v>34800</v>
      </c>
      <c r="G21" s="111" t="s">
        <v>171</v>
      </c>
      <c r="H21" s="767" t="s">
        <v>171</v>
      </c>
      <c r="I21" s="768"/>
      <c r="J21" s="771"/>
      <c r="K21" s="772"/>
      <c r="L21" s="775">
        <f t="shared" si="3"/>
        <v>34800</v>
      </c>
      <c r="M21" s="776"/>
      <c r="N21" s="777"/>
      <c r="O21"/>
    </row>
    <row r="22" spans="2:15" s="17" customFormat="1" ht="20.100000000000001" customHeight="1" thickBot="1">
      <c r="B22" s="94">
        <v>7</v>
      </c>
      <c r="C22" s="98">
        <v>64800</v>
      </c>
      <c r="D22" s="123">
        <f t="shared" si="0"/>
        <v>64800</v>
      </c>
      <c r="E22" s="99">
        <f t="shared" si="1"/>
        <v>-30000</v>
      </c>
      <c r="F22" s="121">
        <f t="shared" si="2"/>
        <v>34800</v>
      </c>
      <c r="G22" s="111" t="s">
        <v>171</v>
      </c>
      <c r="H22" s="767" t="s">
        <v>171</v>
      </c>
      <c r="I22" s="768"/>
      <c r="J22" s="771"/>
      <c r="K22" s="772"/>
      <c r="L22" s="775">
        <f t="shared" si="3"/>
        <v>34800</v>
      </c>
      <c r="M22" s="776"/>
      <c r="N22" s="777"/>
      <c r="O22"/>
    </row>
    <row r="23" spans="2:15" s="17" customFormat="1" ht="20.100000000000001" customHeight="1">
      <c r="B23" s="94">
        <v>8</v>
      </c>
      <c r="C23" s="98">
        <v>32600</v>
      </c>
      <c r="D23" s="123">
        <f t="shared" si="0"/>
        <v>32600</v>
      </c>
      <c r="E23" s="99">
        <f t="shared" si="1"/>
        <v>-30000</v>
      </c>
      <c r="F23" s="121">
        <f t="shared" si="2"/>
        <v>2600</v>
      </c>
      <c r="G23" s="111" t="s">
        <v>171</v>
      </c>
      <c r="H23" s="767" t="s">
        <v>171</v>
      </c>
      <c r="I23" s="768"/>
      <c r="J23" s="771"/>
      <c r="K23" s="772"/>
      <c r="L23" s="775">
        <f t="shared" si="3"/>
        <v>2600</v>
      </c>
      <c r="M23" s="776"/>
      <c r="N23" s="777"/>
      <c r="O23"/>
    </row>
    <row r="24" spans="2:15" s="17" customFormat="1" ht="20.100000000000001" customHeight="1">
      <c r="B24" s="781"/>
      <c r="C24" s="781"/>
      <c r="D24" s="781"/>
      <c r="E24" s="781"/>
      <c r="F24" s="781"/>
      <c r="G24" s="781"/>
      <c r="H24" s="781"/>
      <c r="I24" s="781"/>
      <c r="J24" s="781"/>
      <c r="K24" s="781"/>
      <c r="L24" s="781"/>
      <c r="M24" s="781"/>
      <c r="N24" s="781"/>
      <c r="O24"/>
    </row>
    <row r="25" spans="2:15" s="17" customFormat="1" ht="20.100000000000001" customHeight="1">
      <c r="B25" s="782"/>
      <c r="C25" s="782"/>
      <c r="D25" s="782"/>
      <c r="E25" s="782"/>
      <c r="F25" s="782"/>
      <c r="G25" s="782"/>
      <c r="H25" s="782"/>
      <c r="I25" s="782"/>
      <c r="J25" s="782"/>
      <c r="K25" s="782"/>
      <c r="L25" s="782"/>
      <c r="M25" s="782"/>
      <c r="N25" s="782"/>
      <c r="O25"/>
    </row>
    <row r="26" spans="2:15" s="17" customFormat="1" ht="20.100000000000001" customHeight="1">
      <c r="B26" s="94">
        <v>400</v>
      </c>
      <c r="C26" s="98">
        <v>90000</v>
      </c>
      <c r="D26" s="124">
        <f>IF(C26="","",IF(C26&gt;100000,100000,IF(C26&lt;=30000,"3万円以下は対象外です",C26)))</f>
        <v>90000</v>
      </c>
      <c r="E26" s="99">
        <f t="shared" ref="E26:E29" si="4">IF(C26="",0,-30000)</f>
        <v>-30000</v>
      </c>
      <c r="F26" s="121">
        <f t="shared" ref="F26:F29" si="5">IF(D26="",0,D26+E26)</f>
        <v>60000</v>
      </c>
      <c r="G26" s="111"/>
      <c r="H26" s="767"/>
      <c r="I26" s="768"/>
      <c r="J26" s="771"/>
      <c r="K26" s="772"/>
      <c r="L26" s="775">
        <f t="shared" ref="L26:L29" si="6">IF(C26="",0,IF(G26="○",F26+30000,IF(H26="○",F26+15000,F26)))</f>
        <v>60000</v>
      </c>
      <c r="M26" s="776"/>
      <c r="N26" s="777"/>
      <c r="O26"/>
    </row>
    <row r="27" spans="2:15" s="17" customFormat="1" ht="20.100000000000001" customHeight="1">
      <c r="B27" s="94">
        <v>401</v>
      </c>
      <c r="C27" s="98">
        <v>90000</v>
      </c>
      <c r="D27" s="124">
        <f t="shared" ref="D27:D29" si="7">IF(C27="","",IF(C27&gt;100000,100000,IF(C27&lt;=30000,"3万円以下は対象外です",C27)))</f>
        <v>90000</v>
      </c>
      <c r="E27" s="99">
        <f t="shared" si="4"/>
        <v>-30000</v>
      </c>
      <c r="F27" s="121">
        <f t="shared" si="5"/>
        <v>60000</v>
      </c>
      <c r="G27" s="111"/>
      <c r="H27" s="767"/>
      <c r="I27" s="768"/>
      <c r="J27" s="771"/>
      <c r="K27" s="772"/>
      <c r="L27" s="775">
        <f t="shared" si="6"/>
        <v>60000</v>
      </c>
      <c r="M27" s="776"/>
      <c r="N27" s="777"/>
      <c r="O27"/>
    </row>
    <row r="28" spans="2:15" s="17" customFormat="1" ht="20.100000000000001" customHeight="1">
      <c r="B28" s="94">
        <v>402</v>
      </c>
      <c r="C28" s="98">
        <v>90000</v>
      </c>
      <c r="D28" s="124">
        <f t="shared" si="7"/>
        <v>90000</v>
      </c>
      <c r="E28" s="99">
        <f t="shared" si="4"/>
        <v>-30000</v>
      </c>
      <c r="F28" s="121">
        <f t="shared" si="5"/>
        <v>60000</v>
      </c>
      <c r="G28" s="111"/>
      <c r="H28" s="767"/>
      <c r="I28" s="768"/>
      <c r="J28" s="771"/>
      <c r="K28" s="772"/>
      <c r="L28" s="775">
        <f t="shared" si="6"/>
        <v>60000</v>
      </c>
      <c r="M28" s="776"/>
      <c r="N28" s="777"/>
      <c r="O28"/>
    </row>
    <row r="29" spans="2:15" s="17" customFormat="1" ht="20.100000000000001" customHeight="1" thickBot="1">
      <c r="B29" s="94">
        <v>403</v>
      </c>
      <c r="C29" s="98">
        <v>64800</v>
      </c>
      <c r="D29" s="124">
        <f t="shared" si="7"/>
        <v>64800</v>
      </c>
      <c r="E29" s="99">
        <f t="shared" si="4"/>
        <v>-30000</v>
      </c>
      <c r="F29" s="121">
        <f t="shared" si="5"/>
        <v>34800</v>
      </c>
      <c r="G29" s="111"/>
      <c r="H29" s="767"/>
      <c r="I29" s="768"/>
      <c r="J29" s="771"/>
      <c r="K29" s="772"/>
      <c r="L29" s="775">
        <f t="shared" si="6"/>
        <v>34800</v>
      </c>
      <c r="M29" s="776"/>
      <c r="N29" s="777"/>
      <c r="O29"/>
    </row>
    <row r="30" spans="2:15" ht="20.100000000000001" customHeight="1">
      <c r="B30" s="692" t="s">
        <v>219</v>
      </c>
      <c r="C30" s="694">
        <v>31943400</v>
      </c>
      <c r="D30" s="497">
        <v>28067400</v>
      </c>
      <c r="E30" s="547">
        <v>-12090000</v>
      </c>
      <c r="F30" s="697">
        <v>15977400</v>
      </c>
      <c r="G30" s="112">
        <f>COUNTIF(G16:G29,"○")</f>
        <v>0</v>
      </c>
      <c r="H30" s="699">
        <f>COUNTIF(H16:I29,"○")</f>
        <v>0</v>
      </c>
      <c r="I30" s="700"/>
      <c r="J30" s="703">
        <f>COUNTIF(J16:K29,"○")</f>
        <v>0</v>
      </c>
      <c r="K30" s="704"/>
      <c r="L30" s="709">
        <v>15977400</v>
      </c>
      <c r="M30" s="710"/>
      <c r="N30" s="711"/>
      <c r="O30"/>
    </row>
    <row r="31" spans="2:15" ht="20.100000000000001" customHeight="1" thickBot="1">
      <c r="B31" s="693"/>
      <c r="C31" s="695"/>
      <c r="D31" s="696"/>
      <c r="E31" s="665"/>
      <c r="F31" s="698"/>
      <c r="G31" s="113">
        <f>G15*G30</f>
        <v>0</v>
      </c>
      <c r="H31" s="701">
        <f>H15*H30</f>
        <v>0</v>
      </c>
      <c r="I31" s="702"/>
      <c r="J31" s="705"/>
      <c r="K31" s="706"/>
      <c r="L31" s="712"/>
      <c r="M31" s="713"/>
      <c r="N31" s="714"/>
      <c r="O31"/>
    </row>
    <row r="32" spans="2:15" ht="30" customHeight="1" thickTop="1" thickBot="1">
      <c r="B32" s="55"/>
      <c r="C32" s="56"/>
      <c r="D32" s="689" t="s">
        <v>114</v>
      </c>
      <c r="E32" s="690"/>
      <c r="F32" s="122">
        <f>ROUNDDOWN(F30,-3)</f>
        <v>15977000</v>
      </c>
      <c r="G32" s="718">
        <f>G31+H31</f>
        <v>0</v>
      </c>
      <c r="H32" s="719"/>
      <c r="I32" s="720"/>
      <c r="J32" s="707"/>
      <c r="K32" s="708"/>
      <c r="L32" s="715">
        <f>F32+G32</f>
        <v>15977000</v>
      </c>
      <c r="M32" s="716"/>
      <c r="N32" s="717"/>
      <c r="O32" s="57"/>
    </row>
    <row r="33" spans="1:15" ht="20.100000000000001" customHeight="1" thickTop="1">
      <c r="B33" s="55"/>
      <c r="C33" s="56"/>
      <c r="D33" s="114"/>
      <c r="E33" s="114"/>
      <c r="F33" s="115"/>
      <c r="G33" s="116"/>
      <c r="H33" s="116"/>
      <c r="I33" s="116"/>
      <c r="J33" s="117"/>
      <c r="K33" s="117"/>
      <c r="L33" s="117"/>
      <c r="M33" s="117"/>
      <c r="N33" s="118"/>
      <c r="O33" s="57"/>
    </row>
    <row r="34" spans="1:15" ht="27" customHeight="1">
      <c r="A34" s="80" t="s">
        <v>46</v>
      </c>
      <c r="B34" s="62"/>
      <c r="C34" s="62"/>
      <c r="D34" s="62"/>
      <c r="E34" s="62"/>
      <c r="F34" s="62"/>
      <c r="G34" s="12"/>
    </row>
    <row r="35" spans="1:15" ht="34.5" customHeight="1">
      <c r="A35" s="691" t="s">
        <v>43</v>
      </c>
      <c r="B35" s="691"/>
      <c r="C35" s="691"/>
      <c r="D35" s="691"/>
      <c r="E35" s="691"/>
      <c r="F35" s="691"/>
      <c r="G35" s="691"/>
      <c r="H35" s="691"/>
      <c r="I35" s="691"/>
      <c r="J35" s="691"/>
      <c r="K35" s="691"/>
      <c r="L35" s="691"/>
      <c r="M35" s="691"/>
      <c r="N35" s="691"/>
    </row>
    <row r="36" spans="1:15" ht="6.75" customHeight="1" thickBot="1"/>
    <row r="37" spans="1:15" ht="15" customHeight="1" thickBot="1">
      <c r="A37" s="44" t="s">
        <v>210</v>
      </c>
      <c r="B37" s="11" t="s">
        <v>95</v>
      </c>
    </row>
    <row r="38" spans="1:15" ht="15" customHeight="1">
      <c r="A38" s="102"/>
      <c r="B38" s="11" t="s">
        <v>96</v>
      </c>
    </row>
    <row r="39" spans="1:15" ht="12" customHeight="1" thickBot="1"/>
    <row r="40" spans="1:15" ht="15" customHeight="1" thickBot="1">
      <c r="A40" s="44" t="s">
        <v>210</v>
      </c>
      <c r="B40" s="11" t="s">
        <v>53</v>
      </c>
    </row>
    <row r="41" spans="1:15" ht="12" customHeight="1" thickBot="1"/>
    <row r="42" spans="1:15" ht="15" customHeight="1" thickBot="1">
      <c r="A42" s="44" t="s">
        <v>210</v>
      </c>
      <c r="B42" s="11" t="s">
        <v>139</v>
      </c>
    </row>
    <row r="43" spans="1:15" ht="15" customHeight="1">
      <c r="B43" s="11" t="s">
        <v>44</v>
      </c>
    </row>
    <row r="44" spans="1:15" ht="12" customHeight="1" thickBot="1"/>
    <row r="45" spans="1:15" ht="15" customHeight="1" thickBot="1">
      <c r="A45" s="44" t="s">
        <v>210</v>
      </c>
      <c r="B45" s="11" t="s">
        <v>45</v>
      </c>
    </row>
    <row r="46" spans="1:15" ht="15" customHeight="1">
      <c r="B46" s="11" t="s">
        <v>165</v>
      </c>
    </row>
    <row r="47" spans="1:15" ht="15" customHeight="1">
      <c r="B47" s="11" t="s">
        <v>161</v>
      </c>
    </row>
    <row r="48" spans="1:15" ht="12" customHeight="1" thickBot="1"/>
    <row r="49" spans="1:2" ht="15" customHeight="1" thickBot="1">
      <c r="A49" s="44"/>
      <c r="B49" s="11" t="s">
        <v>140</v>
      </c>
    </row>
    <row r="50" spans="1:2" ht="15" customHeight="1">
      <c r="B50" s="11" t="s">
        <v>138</v>
      </c>
    </row>
    <row r="51" spans="1:2" ht="15" customHeight="1">
      <c r="B51" s="11" t="s">
        <v>137</v>
      </c>
    </row>
    <row r="52" spans="1:2" ht="12" customHeight="1" thickBot="1"/>
    <row r="53" spans="1:2" ht="15" customHeight="1" thickBot="1">
      <c r="A53" s="44"/>
      <c r="B53" s="11" t="s">
        <v>141</v>
      </c>
    </row>
    <row r="54" spans="1:2" ht="15" customHeight="1">
      <c r="B54" s="11" t="s">
        <v>48</v>
      </c>
    </row>
    <row r="55" spans="1:2" ht="12" customHeight="1" thickBot="1"/>
    <row r="56" spans="1:2" ht="15" customHeight="1" thickBot="1">
      <c r="A56" s="44" t="s">
        <v>210</v>
      </c>
      <c r="B56" s="11" t="s">
        <v>54</v>
      </c>
    </row>
    <row r="57" spans="1:2" ht="15" customHeight="1">
      <c r="B57" s="11" t="s">
        <v>49</v>
      </c>
    </row>
  </sheetData>
  <mergeCells count="67">
    <mergeCell ref="J26:K26"/>
    <mergeCell ref="J27:K27"/>
    <mergeCell ref="J28:K28"/>
    <mergeCell ref="J29:K29"/>
    <mergeCell ref="B24:N25"/>
    <mergeCell ref="L26:N26"/>
    <mergeCell ref="L27:N27"/>
    <mergeCell ref="L28:N28"/>
    <mergeCell ref="L29:N29"/>
    <mergeCell ref="H28:I28"/>
    <mergeCell ref="H29:I29"/>
    <mergeCell ref="H26:I26"/>
    <mergeCell ref="H27:I27"/>
    <mergeCell ref="L20:N20"/>
    <mergeCell ref="L21:N21"/>
    <mergeCell ref="L22:N22"/>
    <mergeCell ref="L23:N23"/>
    <mergeCell ref="L16:N16"/>
    <mergeCell ref="L17:N17"/>
    <mergeCell ref="L18:N18"/>
    <mergeCell ref="L19:N19"/>
    <mergeCell ref="J20:K20"/>
    <mergeCell ref="J21:K21"/>
    <mergeCell ref="J22:K22"/>
    <mergeCell ref="J23:K23"/>
    <mergeCell ref="J16:K16"/>
    <mergeCell ref="J17:K17"/>
    <mergeCell ref="J18:K18"/>
    <mergeCell ref="J19:K19"/>
    <mergeCell ref="H20:I20"/>
    <mergeCell ref="H21:I21"/>
    <mergeCell ref="H22:I22"/>
    <mergeCell ref="H23:I23"/>
    <mergeCell ref="H16:I16"/>
    <mergeCell ref="H17:I17"/>
    <mergeCell ref="H18:I18"/>
    <mergeCell ref="H19:I19"/>
    <mergeCell ref="B10:C10"/>
    <mergeCell ref="A3:E4"/>
    <mergeCell ref="G3:G4"/>
    <mergeCell ref="H3:N4"/>
    <mergeCell ref="A8:N8"/>
    <mergeCell ref="B9:C9"/>
    <mergeCell ref="D12:N12"/>
    <mergeCell ref="B13:B15"/>
    <mergeCell ref="C13:C15"/>
    <mergeCell ref="D13:F13"/>
    <mergeCell ref="H14:I14"/>
    <mergeCell ref="H15:I15"/>
    <mergeCell ref="G13:K13"/>
    <mergeCell ref="J14:K15"/>
    <mergeCell ref="L13:N15"/>
    <mergeCell ref="D32:E32"/>
    <mergeCell ref="A35:N35"/>
    <mergeCell ref="B30:B31"/>
    <mergeCell ref="C30:C31"/>
    <mergeCell ref="D30:D31"/>
    <mergeCell ref="E30:E31"/>
    <mergeCell ref="F30:F31"/>
    <mergeCell ref="H30:I30"/>
    <mergeCell ref="H31:I31"/>
    <mergeCell ref="J30:K30"/>
    <mergeCell ref="J31:K31"/>
    <mergeCell ref="J32:K32"/>
    <mergeCell ref="L30:N31"/>
    <mergeCell ref="L32:N32"/>
    <mergeCell ref="G32:I32"/>
  </mergeCells>
  <phoneticPr fontId="4"/>
  <pageMargins left="0.19685039370078741" right="0.19685039370078741" top="0.39370078740157483" bottom="0" header="0.11811023622047245" footer="0.19685039370078741"/>
  <pageSetup paperSize="9" scale="80" firstPageNumber="15" orientation="portrait" useFirstPageNumber="1" horizontalDpi="300" verticalDpi="300" r:id="rId1"/>
  <headerFooter scaleWithDoc="0"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4814E86-B6D2-4520-8CCC-A313DCEEE816}">
          <x14:formula1>
            <xm:f>データ!$B$2</xm:f>
          </x14:formula1>
          <xm:sqref>A38</xm:sqref>
        </x14:dataValidation>
        <x14:dataValidation type="list" allowBlank="1" showInputMessage="1" showErrorMessage="1" xr:uid="{6B6FD7FB-225D-4469-B451-15073A40EA3A}">
          <x14:formula1>
            <xm:f>データ!$A$1:$A$2</xm:f>
          </x14:formula1>
          <xm:sqref>D9:D10 G26:K29 G16:K23</xm:sqref>
        </x14:dataValidation>
        <x14:dataValidation type="list" allowBlank="1" showInputMessage="1" showErrorMessage="1" xr:uid="{86C82F27-310D-4C84-9F81-9B2F08142FEC}">
          <x14:formula1>
            <xm:f>データ!$B$1:$B$2</xm:f>
          </x14:formula1>
          <xm:sqref>A37 A40 A42 A45 A49 A53 A56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8B42-D55D-4BBD-8BB4-1C753BFC643A}">
  <sheetPr>
    <tabColor theme="7" tint="0.39997558519241921"/>
  </sheetPr>
  <dimension ref="A1:O53"/>
  <sheetViews>
    <sheetView view="pageBreakPreview" zoomScale="90" zoomScaleNormal="100" zoomScaleSheetLayoutView="90" workbookViewId="0">
      <selection activeCell="C1" sqref="C1"/>
    </sheetView>
  </sheetViews>
  <sheetFormatPr defaultColWidth="8.7265625" defaultRowHeight="13.5"/>
  <cols>
    <col min="1" max="1" width="1.90625" style="11" customWidth="1"/>
    <col min="2" max="2" width="6.6328125" style="11" customWidth="1"/>
    <col min="3" max="5" width="9.1796875" style="11" customWidth="1"/>
    <col min="6" max="6" width="10.6328125" style="11" customWidth="1"/>
    <col min="7" max="7" width="8.6328125" style="11" customWidth="1"/>
    <col min="8" max="14" width="3.7265625" style="11" customWidth="1"/>
    <col min="15" max="15" width="0.6328125" style="11" customWidth="1"/>
    <col min="16" max="16384" width="8.7265625" style="11"/>
  </cols>
  <sheetData>
    <row r="1" spans="1:15" s="1" customFormat="1" ht="18" customHeight="1"/>
    <row r="2" spans="1:15" ht="18.75" customHeight="1" thickBot="1">
      <c r="A2" s="1"/>
    </row>
    <row r="3" spans="1:15" ht="13.5" customHeight="1">
      <c r="A3" s="755" t="s">
        <v>144</v>
      </c>
      <c r="B3" s="756"/>
      <c r="C3" s="756"/>
      <c r="D3" s="756"/>
      <c r="E3" s="757"/>
      <c r="F3" s="109"/>
      <c r="G3" s="524" t="s">
        <v>31</v>
      </c>
      <c r="H3" s="761"/>
      <c r="I3" s="762"/>
      <c r="J3" s="762"/>
      <c r="K3" s="762"/>
      <c r="L3" s="762"/>
      <c r="M3" s="762"/>
      <c r="N3" s="763"/>
    </row>
    <row r="4" spans="1:15" ht="14.25" customHeight="1" thickBot="1">
      <c r="A4" s="758"/>
      <c r="B4" s="759"/>
      <c r="C4" s="759"/>
      <c r="D4" s="759"/>
      <c r="E4" s="760"/>
      <c r="F4" s="109"/>
      <c r="G4" s="525"/>
      <c r="H4" s="764"/>
      <c r="I4" s="765"/>
      <c r="J4" s="765"/>
      <c r="K4" s="765"/>
      <c r="L4" s="765"/>
      <c r="M4" s="765"/>
      <c r="N4" s="766"/>
    </row>
    <row r="5" spans="1:15" ht="24" customHeight="1">
      <c r="B5" s="13"/>
      <c r="C5" s="13"/>
      <c r="D5" s="12"/>
      <c r="E5" s="12"/>
      <c r="F5" s="12"/>
      <c r="G5" s="147" t="s">
        <v>152</v>
      </c>
      <c r="H5" s="143"/>
      <c r="I5" s="144"/>
      <c r="J5" s="144"/>
      <c r="K5" s="144"/>
      <c r="L5" s="144"/>
      <c r="M5" s="144"/>
      <c r="N5" s="163"/>
    </row>
    <row r="6" spans="1:15" ht="27" customHeight="1">
      <c r="A6" s="80" t="s">
        <v>41</v>
      </c>
      <c r="B6" s="62"/>
      <c r="C6" s="62"/>
      <c r="D6" s="62"/>
      <c r="E6" s="62"/>
      <c r="F6" s="62"/>
      <c r="G6" s="12"/>
    </row>
    <row r="7" spans="1:15" ht="12" customHeight="1">
      <c r="A7" s="62"/>
      <c r="B7" s="62"/>
      <c r="C7" s="62"/>
      <c r="D7" s="62"/>
      <c r="E7" s="62"/>
      <c r="F7" s="62"/>
      <c r="G7" s="12"/>
    </row>
    <row r="8" spans="1:15" ht="50.1" customHeight="1">
      <c r="A8" s="691" t="s">
        <v>47</v>
      </c>
      <c r="B8" s="691"/>
      <c r="C8" s="691"/>
      <c r="D8" s="691"/>
      <c r="E8" s="691"/>
      <c r="F8" s="691"/>
      <c r="G8" s="691"/>
      <c r="H8" s="691"/>
      <c r="I8" s="691"/>
      <c r="J8" s="691"/>
      <c r="K8" s="691"/>
      <c r="L8" s="691"/>
      <c r="M8" s="691"/>
      <c r="N8" s="691"/>
    </row>
    <row r="9" spans="1:15" ht="20.100000000000001" customHeight="1">
      <c r="A9" s="62"/>
      <c r="B9" s="753" t="s">
        <v>148</v>
      </c>
      <c r="C9" s="754"/>
      <c r="D9" s="153"/>
      <c r="E9" s="62"/>
      <c r="F9" s="62"/>
    </row>
    <row r="10" spans="1:15" ht="20.100000000000001" customHeight="1">
      <c r="A10" s="62"/>
      <c r="B10" s="753" t="s">
        <v>147</v>
      </c>
      <c r="C10" s="754"/>
      <c r="D10" s="153"/>
      <c r="E10" s="62"/>
      <c r="F10" s="62"/>
    </row>
    <row r="11" spans="1:15" ht="20.100000000000001" customHeight="1">
      <c r="A11" s="62"/>
      <c r="B11" s="18"/>
      <c r="C11" s="18"/>
      <c r="N11" s="89" t="s">
        <v>21</v>
      </c>
    </row>
    <row r="12" spans="1:15" ht="20.100000000000001" customHeight="1" thickBot="1">
      <c r="A12" s="62"/>
      <c r="B12" s="18"/>
      <c r="C12" s="18"/>
      <c r="D12" s="721" t="s">
        <v>170</v>
      </c>
      <c r="E12" s="722"/>
      <c r="F12" s="722"/>
      <c r="G12" s="722"/>
      <c r="H12" s="722"/>
      <c r="I12" s="722"/>
      <c r="J12" s="722"/>
      <c r="K12" s="722"/>
      <c r="L12" s="722"/>
      <c r="M12" s="722"/>
      <c r="N12" s="723"/>
      <c r="O12" s="14"/>
    </row>
    <row r="13" spans="1:15" s="15" customFormat="1" ht="20.100000000000001" customHeight="1">
      <c r="B13" s="724" t="s">
        <v>40</v>
      </c>
      <c r="C13" s="727" t="s">
        <v>73</v>
      </c>
      <c r="D13" s="783" t="s">
        <v>72</v>
      </c>
      <c r="E13" s="784"/>
      <c r="F13" s="785"/>
      <c r="G13" s="792" t="s">
        <v>86</v>
      </c>
      <c r="H13" s="793"/>
      <c r="I13" s="793"/>
      <c r="J13" s="793"/>
      <c r="K13" s="793"/>
      <c r="L13" s="744" t="s">
        <v>115</v>
      </c>
      <c r="M13" s="745"/>
      <c r="N13" s="746"/>
      <c r="O13"/>
    </row>
    <row r="14" spans="1:15" s="15" customFormat="1" ht="39.950000000000003" customHeight="1">
      <c r="B14" s="725"/>
      <c r="C14" s="728"/>
      <c r="D14" s="100" t="s">
        <v>109</v>
      </c>
      <c r="E14" s="108" t="s">
        <v>111</v>
      </c>
      <c r="F14" s="119" t="s">
        <v>107</v>
      </c>
      <c r="G14" s="148" t="s">
        <v>113</v>
      </c>
      <c r="H14" s="733" t="s">
        <v>100</v>
      </c>
      <c r="I14" s="734"/>
      <c r="J14" s="786" t="s">
        <v>91</v>
      </c>
      <c r="K14" s="787"/>
      <c r="L14" s="747"/>
      <c r="M14" s="748"/>
      <c r="N14" s="749"/>
      <c r="O14"/>
    </row>
    <row r="15" spans="1:15" s="15" customFormat="1" ht="15" customHeight="1" thickBot="1">
      <c r="B15" s="726"/>
      <c r="C15" s="729"/>
      <c r="D15" s="157" t="s">
        <v>108</v>
      </c>
      <c r="E15" s="158" t="s">
        <v>110</v>
      </c>
      <c r="F15" s="130" t="s">
        <v>112</v>
      </c>
      <c r="G15" s="127">
        <v>30000</v>
      </c>
      <c r="H15" s="735">
        <v>15000</v>
      </c>
      <c r="I15" s="736"/>
      <c r="J15" s="788"/>
      <c r="K15" s="789"/>
      <c r="L15" s="750"/>
      <c r="M15" s="751"/>
      <c r="N15" s="752"/>
      <c r="O15"/>
    </row>
    <row r="16" spans="1:15" s="17" customFormat="1" ht="20.100000000000001" customHeight="1">
      <c r="B16" s="94"/>
      <c r="C16" s="98"/>
      <c r="D16" s="156" t="str">
        <f t="shared" ref="D16:D25" si="0">IF(C16="","",IF(C16&gt;90000,90000,IF(C16&lt;=30000,"3万円以下は対象外です",C16)))</f>
        <v/>
      </c>
      <c r="E16" s="155">
        <f t="shared" ref="E16" si="1">IF(C16="",0,-30000)</f>
        <v>0</v>
      </c>
      <c r="F16" s="121">
        <f t="shared" ref="F16" si="2">IF(D16="",0,D16+E16)</f>
        <v>0</v>
      </c>
      <c r="G16" s="111" t="s">
        <v>171</v>
      </c>
      <c r="H16" s="767" t="s">
        <v>171</v>
      </c>
      <c r="I16" s="768"/>
      <c r="J16" s="771"/>
      <c r="K16" s="772"/>
      <c r="L16" s="775">
        <f t="shared" ref="L16" si="3">IF(C16="",0,IF(G16="○",F16+30000,IF(H16="○",F16+15000,F16)))</f>
        <v>0</v>
      </c>
      <c r="M16" s="776"/>
      <c r="N16" s="777"/>
      <c r="O16"/>
    </row>
    <row r="17" spans="1:15" s="17" customFormat="1" ht="20.100000000000001" customHeight="1">
      <c r="B17" s="94"/>
      <c r="C17" s="98"/>
      <c r="D17" s="124" t="str">
        <f t="shared" si="0"/>
        <v/>
      </c>
      <c r="E17" s="99">
        <f t="shared" ref="E17" si="4">IF(C17="",0,-30000)</f>
        <v>0</v>
      </c>
      <c r="F17" s="121">
        <f t="shared" ref="F17" si="5">IF(D17="",0,D17+E17)</f>
        <v>0</v>
      </c>
      <c r="G17" s="111"/>
      <c r="H17" s="767"/>
      <c r="I17" s="768"/>
      <c r="J17" s="771"/>
      <c r="K17" s="772"/>
      <c r="L17" s="775">
        <f t="shared" ref="L17:L25" si="6">IF(C17="",0,IF(G17="○",F17+30000,IF(H17="○",F17+15000,F17)))</f>
        <v>0</v>
      </c>
      <c r="M17" s="776"/>
      <c r="N17" s="794"/>
      <c r="O17"/>
    </row>
    <row r="18" spans="1:15" s="17" customFormat="1" ht="20.100000000000001" customHeight="1">
      <c r="B18" s="94"/>
      <c r="C18" s="98"/>
      <c r="D18" s="124" t="str">
        <f t="shared" si="0"/>
        <v/>
      </c>
      <c r="E18" s="99">
        <f t="shared" ref="E18:E25" si="7">IF(C18="",0,-30000)</f>
        <v>0</v>
      </c>
      <c r="F18" s="121">
        <f t="shared" ref="F18:F25" si="8">IF(D18="",0,D18+E18)</f>
        <v>0</v>
      </c>
      <c r="G18" s="111"/>
      <c r="H18" s="767"/>
      <c r="I18" s="768"/>
      <c r="J18" s="771"/>
      <c r="K18" s="772"/>
      <c r="L18" s="775">
        <f t="shared" si="6"/>
        <v>0</v>
      </c>
      <c r="M18" s="776"/>
      <c r="N18" s="794"/>
      <c r="O18"/>
    </row>
    <row r="19" spans="1:15" s="17" customFormat="1" ht="20.100000000000001" customHeight="1">
      <c r="B19" s="94"/>
      <c r="C19" s="98"/>
      <c r="D19" s="124" t="str">
        <f t="shared" si="0"/>
        <v/>
      </c>
      <c r="E19" s="99">
        <f t="shared" si="7"/>
        <v>0</v>
      </c>
      <c r="F19" s="121">
        <f t="shared" si="8"/>
        <v>0</v>
      </c>
      <c r="G19" s="111"/>
      <c r="H19" s="767"/>
      <c r="I19" s="768"/>
      <c r="J19" s="771"/>
      <c r="K19" s="772"/>
      <c r="L19" s="775">
        <f t="shared" si="6"/>
        <v>0</v>
      </c>
      <c r="M19" s="776"/>
      <c r="N19" s="794"/>
      <c r="O19"/>
    </row>
    <row r="20" spans="1:15" s="17" customFormat="1" ht="20.100000000000001" customHeight="1">
      <c r="B20" s="94"/>
      <c r="C20" s="98"/>
      <c r="D20" s="124" t="str">
        <f t="shared" si="0"/>
        <v/>
      </c>
      <c r="E20" s="99">
        <f t="shared" si="7"/>
        <v>0</v>
      </c>
      <c r="F20" s="121">
        <f t="shared" si="8"/>
        <v>0</v>
      </c>
      <c r="G20" s="111"/>
      <c r="H20" s="767"/>
      <c r="I20" s="768"/>
      <c r="J20" s="771"/>
      <c r="K20" s="772"/>
      <c r="L20" s="775">
        <f t="shared" si="6"/>
        <v>0</v>
      </c>
      <c r="M20" s="776"/>
      <c r="N20" s="794"/>
      <c r="O20"/>
    </row>
    <row r="21" spans="1:15" s="17" customFormat="1" ht="20.100000000000001" customHeight="1">
      <c r="B21" s="94"/>
      <c r="C21" s="98"/>
      <c r="D21" s="124" t="str">
        <f t="shared" si="0"/>
        <v/>
      </c>
      <c r="E21" s="99">
        <f t="shared" si="7"/>
        <v>0</v>
      </c>
      <c r="F21" s="121">
        <f t="shared" si="8"/>
        <v>0</v>
      </c>
      <c r="G21" s="111"/>
      <c r="H21" s="767"/>
      <c r="I21" s="768"/>
      <c r="J21" s="771"/>
      <c r="K21" s="772"/>
      <c r="L21" s="775">
        <f t="shared" si="6"/>
        <v>0</v>
      </c>
      <c r="M21" s="776"/>
      <c r="N21" s="794"/>
      <c r="O21"/>
    </row>
    <row r="22" spans="1:15" s="17" customFormat="1" ht="20.100000000000001" customHeight="1">
      <c r="B22" s="94"/>
      <c r="C22" s="98"/>
      <c r="D22" s="124" t="str">
        <f t="shared" si="0"/>
        <v/>
      </c>
      <c r="E22" s="99">
        <f t="shared" si="7"/>
        <v>0</v>
      </c>
      <c r="F22" s="121">
        <f t="shared" si="8"/>
        <v>0</v>
      </c>
      <c r="G22" s="111"/>
      <c r="H22" s="767"/>
      <c r="I22" s="768"/>
      <c r="J22" s="771"/>
      <c r="K22" s="772"/>
      <c r="L22" s="775">
        <f t="shared" si="6"/>
        <v>0</v>
      </c>
      <c r="M22" s="776"/>
      <c r="N22" s="794"/>
      <c r="O22"/>
    </row>
    <row r="23" spans="1:15" s="17" customFormat="1" ht="20.100000000000001" customHeight="1">
      <c r="B23" s="94"/>
      <c r="C23" s="98"/>
      <c r="D23" s="124" t="str">
        <f t="shared" si="0"/>
        <v/>
      </c>
      <c r="E23" s="99">
        <f t="shared" si="7"/>
        <v>0</v>
      </c>
      <c r="F23" s="121">
        <f t="shared" si="8"/>
        <v>0</v>
      </c>
      <c r="G23" s="111"/>
      <c r="H23" s="767"/>
      <c r="I23" s="768"/>
      <c r="J23" s="771"/>
      <c r="K23" s="772"/>
      <c r="L23" s="775">
        <f t="shared" si="6"/>
        <v>0</v>
      </c>
      <c r="M23" s="776"/>
      <c r="N23" s="794"/>
      <c r="O23"/>
    </row>
    <row r="24" spans="1:15" s="17" customFormat="1" ht="20.100000000000001" customHeight="1">
      <c r="B24" s="94"/>
      <c r="C24" s="98"/>
      <c r="D24" s="124" t="str">
        <f t="shared" si="0"/>
        <v/>
      </c>
      <c r="E24" s="99">
        <f t="shared" si="7"/>
        <v>0</v>
      </c>
      <c r="F24" s="121">
        <f t="shared" si="8"/>
        <v>0</v>
      </c>
      <c r="G24" s="111"/>
      <c r="H24" s="767"/>
      <c r="I24" s="768"/>
      <c r="J24" s="771"/>
      <c r="K24" s="772"/>
      <c r="L24" s="775">
        <f t="shared" si="6"/>
        <v>0</v>
      </c>
      <c r="M24" s="776"/>
      <c r="N24" s="794"/>
      <c r="O24"/>
    </row>
    <row r="25" spans="1:15" s="17" customFormat="1" ht="20.100000000000001" customHeight="1" thickBot="1">
      <c r="B25" s="94"/>
      <c r="C25" s="98"/>
      <c r="D25" s="124" t="str">
        <f t="shared" si="0"/>
        <v/>
      </c>
      <c r="E25" s="99">
        <f t="shared" si="7"/>
        <v>0</v>
      </c>
      <c r="F25" s="121">
        <f t="shared" si="8"/>
        <v>0</v>
      </c>
      <c r="G25" s="111"/>
      <c r="H25" s="767"/>
      <c r="I25" s="768"/>
      <c r="J25" s="771"/>
      <c r="K25" s="772"/>
      <c r="L25" s="775">
        <f t="shared" si="6"/>
        <v>0</v>
      </c>
      <c r="M25" s="776"/>
      <c r="N25" s="794"/>
      <c r="O25"/>
    </row>
    <row r="26" spans="1:15" ht="20.100000000000001" customHeight="1">
      <c r="B26" s="692">
        <f>COUNTA(B16:B25)</f>
        <v>0</v>
      </c>
      <c r="C26" s="694">
        <f>SUM(C16:C25)</f>
        <v>0</v>
      </c>
      <c r="D26" s="497">
        <f t="shared" ref="D26:E26" si="9">SUM(D16:D25)</f>
        <v>0</v>
      </c>
      <c r="E26" s="547">
        <f t="shared" si="9"/>
        <v>0</v>
      </c>
      <c r="F26" s="697">
        <f>SUM(F16:F25)</f>
        <v>0</v>
      </c>
      <c r="G26" s="112">
        <f>COUNTIF(G16:G25,"○")</f>
        <v>0</v>
      </c>
      <c r="H26" s="699">
        <f>COUNTIF(H16:I25,"○")</f>
        <v>0</v>
      </c>
      <c r="I26" s="700"/>
      <c r="J26" s="703">
        <f>COUNTIF(J16:K25,"○")</f>
        <v>0</v>
      </c>
      <c r="K26" s="704"/>
      <c r="L26" s="709">
        <f>SUM(L16:N25)</f>
        <v>0</v>
      </c>
      <c r="M26" s="710"/>
      <c r="N26" s="790"/>
      <c r="O26"/>
    </row>
    <row r="27" spans="1:15" ht="20.100000000000001" customHeight="1" thickBot="1">
      <c r="B27" s="693"/>
      <c r="C27" s="695"/>
      <c r="D27" s="696"/>
      <c r="E27" s="665"/>
      <c r="F27" s="698"/>
      <c r="G27" s="113">
        <f>G15*G26</f>
        <v>0</v>
      </c>
      <c r="H27" s="701">
        <f>H15*H26</f>
        <v>0</v>
      </c>
      <c r="I27" s="702"/>
      <c r="J27" s="705"/>
      <c r="K27" s="706"/>
      <c r="L27" s="712"/>
      <c r="M27" s="713"/>
      <c r="N27" s="791"/>
      <c r="O27"/>
    </row>
    <row r="28" spans="1:15" ht="30" customHeight="1" thickTop="1" thickBot="1">
      <c r="B28" s="55"/>
      <c r="C28" s="56"/>
      <c r="D28" s="689" t="s">
        <v>114</v>
      </c>
      <c r="E28" s="690"/>
      <c r="F28" s="122">
        <f>ROUNDDOWN(F26,-3)</f>
        <v>0</v>
      </c>
      <c r="G28" s="718">
        <f>G27+H27</f>
        <v>0</v>
      </c>
      <c r="H28" s="719"/>
      <c r="I28" s="720"/>
      <c r="J28" s="707"/>
      <c r="K28" s="708"/>
      <c r="L28" s="715">
        <f>F28+G28</f>
        <v>0</v>
      </c>
      <c r="M28" s="716"/>
      <c r="N28" s="717"/>
      <c r="O28" s="57"/>
    </row>
    <row r="29" spans="1:15" ht="24.95" customHeight="1" thickTop="1">
      <c r="B29" s="55"/>
      <c r="C29" s="56"/>
      <c r="D29" s="114"/>
      <c r="E29" s="114"/>
      <c r="F29" s="115"/>
      <c r="G29" s="116"/>
      <c r="H29" s="116"/>
      <c r="I29" s="116"/>
      <c r="J29" s="117"/>
      <c r="K29" s="117"/>
      <c r="L29" s="117"/>
      <c r="M29" s="117"/>
      <c r="N29" s="118"/>
      <c r="O29" s="57"/>
    </row>
    <row r="30" spans="1:15" ht="30" customHeight="1">
      <c r="A30" s="80" t="s">
        <v>46</v>
      </c>
      <c r="B30" s="62"/>
      <c r="C30" s="62"/>
      <c r="D30" s="62"/>
      <c r="E30" s="62"/>
      <c r="F30" s="62"/>
      <c r="G30" s="12"/>
    </row>
    <row r="31" spans="1:15" ht="34.5" customHeight="1">
      <c r="A31" s="691" t="s">
        <v>43</v>
      </c>
      <c r="B31" s="691"/>
      <c r="C31" s="691"/>
      <c r="D31" s="691"/>
      <c r="E31" s="691"/>
      <c r="F31" s="691"/>
      <c r="G31" s="691"/>
      <c r="H31" s="691"/>
      <c r="I31" s="691"/>
      <c r="J31" s="691"/>
      <c r="K31" s="691"/>
      <c r="L31" s="691"/>
      <c r="M31" s="691"/>
      <c r="N31" s="691"/>
    </row>
    <row r="32" spans="1:15" ht="6.75" customHeight="1" thickBot="1"/>
    <row r="33" spans="1:2" ht="15" customHeight="1" thickBot="1">
      <c r="A33" s="44"/>
      <c r="B33" s="11" t="s">
        <v>95</v>
      </c>
    </row>
    <row r="34" spans="1:2" ht="15" customHeight="1">
      <c r="A34" s="102"/>
      <c r="B34" s="11" t="s">
        <v>96</v>
      </c>
    </row>
    <row r="35" spans="1:2" ht="12" customHeight="1" thickBot="1"/>
    <row r="36" spans="1:2" ht="15" customHeight="1" thickBot="1">
      <c r="A36" s="44"/>
      <c r="B36" s="11" t="s">
        <v>53</v>
      </c>
    </row>
    <row r="37" spans="1:2" ht="12" customHeight="1" thickBot="1"/>
    <row r="38" spans="1:2" ht="15" customHeight="1" thickBot="1">
      <c r="A38" s="44"/>
      <c r="B38" s="11" t="s">
        <v>139</v>
      </c>
    </row>
    <row r="39" spans="1:2" ht="15" customHeight="1">
      <c r="B39" s="11" t="s">
        <v>44</v>
      </c>
    </row>
    <row r="40" spans="1:2" ht="12" customHeight="1" thickBot="1"/>
    <row r="41" spans="1:2" ht="15" customHeight="1" thickBot="1">
      <c r="A41" s="44"/>
      <c r="B41" s="11" t="s">
        <v>45</v>
      </c>
    </row>
    <row r="42" spans="1:2" ht="15" customHeight="1">
      <c r="B42" s="11" t="s">
        <v>165</v>
      </c>
    </row>
    <row r="43" spans="1:2" ht="15" customHeight="1">
      <c r="B43" s="11" t="s">
        <v>161</v>
      </c>
    </row>
    <row r="44" spans="1:2" ht="12" customHeight="1" thickBot="1"/>
    <row r="45" spans="1:2" ht="15" customHeight="1" thickBot="1">
      <c r="A45" s="44"/>
      <c r="B45" s="11" t="s">
        <v>140</v>
      </c>
    </row>
    <row r="46" spans="1:2" ht="15" customHeight="1">
      <c r="B46" s="11" t="s">
        <v>138</v>
      </c>
    </row>
    <row r="47" spans="1:2" ht="15" customHeight="1">
      <c r="B47" s="11" t="s">
        <v>137</v>
      </c>
    </row>
    <row r="48" spans="1:2" ht="12" customHeight="1" thickBot="1"/>
    <row r="49" spans="1:2" ht="15" customHeight="1" thickBot="1">
      <c r="A49" s="44"/>
      <c r="B49" s="11" t="s">
        <v>141</v>
      </c>
    </row>
    <row r="50" spans="1:2" ht="15" customHeight="1">
      <c r="B50" s="11" t="s">
        <v>48</v>
      </c>
    </row>
    <row r="51" spans="1:2" ht="12" customHeight="1" thickBot="1"/>
    <row r="52" spans="1:2" ht="15" customHeight="1" thickBot="1">
      <c r="A52" s="44"/>
      <c r="B52" s="11" t="s">
        <v>54</v>
      </c>
    </row>
    <row r="53" spans="1:2" ht="15" customHeight="1">
      <c r="B53" s="11" t="s">
        <v>49</v>
      </c>
    </row>
  </sheetData>
  <mergeCells count="60">
    <mergeCell ref="L21:N21"/>
    <mergeCell ref="L22:N22"/>
    <mergeCell ref="L23:N23"/>
    <mergeCell ref="L24:N24"/>
    <mergeCell ref="L25:N25"/>
    <mergeCell ref="L16:N16"/>
    <mergeCell ref="L17:N17"/>
    <mergeCell ref="L18:N18"/>
    <mergeCell ref="L19:N19"/>
    <mergeCell ref="L20:N20"/>
    <mergeCell ref="H25:I25"/>
    <mergeCell ref="J25:K25"/>
    <mergeCell ref="G13:K13"/>
    <mergeCell ref="J26:K26"/>
    <mergeCell ref="J27:K27"/>
    <mergeCell ref="H26:I26"/>
    <mergeCell ref="H27:I27"/>
    <mergeCell ref="H22:I22"/>
    <mergeCell ref="J22:K22"/>
    <mergeCell ref="H23:I23"/>
    <mergeCell ref="J23:K23"/>
    <mergeCell ref="H24:I24"/>
    <mergeCell ref="J24:K24"/>
    <mergeCell ref="H19:I19"/>
    <mergeCell ref="J19:K19"/>
    <mergeCell ref="H20:I20"/>
    <mergeCell ref="J20:K20"/>
    <mergeCell ref="H21:I21"/>
    <mergeCell ref="J21:K21"/>
    <mergeCell ref="H16:I16"/>
    <mergeCell ref="J16:K16"/>
    <mergeCell ref="H17:I17"/>
    <mergeCell ref="J17:K17"/>
    <mergeCell ref="H18:I18"/>
    <mergeCell ref="J18:K18"/>
    <mergeCell ref="A31:N31"/>
    <mergeCell ref="B26:B27"/>
    <mergeCell ref="C26:C27"/>
    <mergeCell ref="D26:D27"/>
    <mergeCell ref="E26:E27"/>
    <mergeCell ref="F26:F27"/>
    <mergeCell ref="D28:E28"/>
    <mergeCell ref="J28:K28"/>
    <mergeCell ref="L26:N27"/>
    <mergeCell ref="L28:N28"/>
    <mergeCell ref="G28:I28"/>
    <mergeCell ref="D12:N12"/>
    <mergeCell ref="D13:F13"/>
    <mergeCell ref="B13:B15"/>
    <mergeCell ref="C13:C15"/>
    <mergeCell ref="H14:I14"/>
    <mergeCell ref="J14:K15"/>
    <mergeCell ref="H15:I15"/>
    <mergeCell ref="L13:N15"/>
    <mergeCell ref="B10:C10"/>
    <mergeCell ref="A3:E4"/>
    <mergeCell ref="G3:G4"/>
    <mergeCell ref="A8:N8"/>
    <mergeCell ref="B9:C9"/>
    <mergeCell ref="H3:N4"/>
  </mergeCells>
  <phoneticPr fontId="4"/>
  <pageMargins left="0.19685039370078741" right="0.19685039370078741" top="0.39370078740157483" bottom="0" header="0.11811023622047245" footer="0.19685039370078741"/>
  <pageSetup paperSize="9" scale="80"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C3BA24D-0463-4E0D-A5C9-BD3338B36D90}">
          <x14:formula1>
            <xm:f>データ!$A$2:$A$3</xm:f>
          </x14:formula1>
          <xm:sqref>D9:D10</xm:sqref>
        </x14:dataValidation>
        <x14:dataValidation type="list" allowBlank="1" showInputMessage="1" showErrorMessage="1" xr:uid="{6116E0E0-8FDA-4238-95F3-6DDD5BAFF662}">
          <x14:formula1>
            <xm:f>データ!$B$2</xm:f>
          </x14:formula1>
          <xm:sqref>A34</xm:sqref>
        </x14:dataValidation>
        <x14:dataValidation type="list" allowBlank="1" showInputMessage="1" showErrorMessage="1" xr:uid="{716DDC6D-C1F2-470C-8017-172DAC831215}">
          <x14:formula1>
            <xm:f>データ!$B$2:$B$3</xm:f>
          </x14:formula1>
          <xm:sqref>A33 A36 A38 A41 A45 A49 A52</xm:sqref>
        </x14:dataValidation>
        <x14:dataValidation type="list" allowBlank="1" showInputMessage="1" showErrorMessage="1" xr:uid="{C7F798A8-C29D-4915-B5FD-CAB74BC5B4DC}">
          <x14:formula1>
            <xm:f>データ!$A$1:$A$2</xm:f>
          </x14:formula1>
          <xm:sqref>G16:K25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P80"/>
  <sheetViews>
    <sheetView view="pageBreakPreview" zoomScaleNormal="100" zoomScaleSheetLayoutView="100" workbookViewId="0">
      <selection activeCell="C1" sqref="C1"/>
    </sheetView>
  </sheetViews>
  <sheetFormatPr defaultColWidth="8.7265625" defaultRowHeight="13.5"/>
  <cols>
    <col min="1" max="1" width="1.90625" style="11" customWidth="1"/>
    <col min="2" max="2" width="2.6328125" style="11" customWidth="1"/>
    <col min="3" max="3" width="11.6328125" style="11" customWidth="1"/>
    <col min="4" max="6" width="8.1796875" style="11" customWidth="1"/>
    <col min="7" max="7" width="4.6328125" style="11" customWidth="1"/>
    <col min="8" max="9" width="9.6328125" style="11" customWidth="1"/>
    <col min="10" max="16" width="3" style="11" customWidth="1"/>
    <col min="17" max="16384" width="8.7265625" style="11"/>
  </cols>
  <sheetData>
    <row r="1" spans="1:16" s="1" customFormat="1" ht="18" customHeight="1"/>
    <row r="2" spans="1:16" ht="12" customHeight="1" thickBot="1">
      <c r="A2" s="1"/>
      <c r="B2" s="1"/>
    </row>
    <row r="3" spans="1:16" ht="13.5" customHeight="1">
      <c r="A3" s="856" t="s">
        <v>145</v>
      </c>
      <c r="B3" s="857"/>
      <c r="C3" s="857"/>
      <c r="D3" s="857"/>
      <c r="E3" s="857"/>
      <c r="F3" s="858"/>
      <c r="G3"/>
      <c r="H3"/>
      <c r="I3" s="524" t="s">
        <v>31</v>
      </c>
      <c r="J3" s="761" t="s">
        <v>198</v>
      </c>
      <c r="K3" s="762"/>
      <c r="L3" s="762"/>
      <c r="M3" s="762"/>
      <c r="N3" s="762"/>
      <c r="O3" s="762"/>
      <c r="P3" s="763"/>
    </row>
    <row r="4" spans="1:16" ht="14.25" customHeight="1" thickBot="1">
      <c r="A4" s="859"/>
      <c r="B4" s="860"/>
      <c r="C4" s="860"/>
      <c r="D4" s="860"/>
      <c r="E4" s="860"/>
      <c r="F4" s="861"/>
      <c r="G4"/>
      <c r="H4"/>
      <c r="I4" s="525"/>
      <c r="J4" s="764"/>
      <c r="K4" s="765"/>
      <c r="L4" s="765"/>
      <c r="M4" s="765"/>
      <c r="N4" s="765"/>
      <c r="O4" s="765"/>
      <c r="P4" s="766"/>
    </row>
    <row r="5" spans="1:16" ht="24" customHeight="1">
      <c r="C5" s="13"/>
      <c r="D5" s="13"/>
      <c r="E5" s="12"/>
      <c r="F5" s="12"/>
      <c r="G5" s="12"/>
      <c r="H5" s="12"/>
      <c r="I5" s="147" t="s">
        <v>152</v>
      </c>
      <c r="J5" s="143" t="s">
        <v>182</v>
      </c>
      <c r="K5" s="144" t="s">
        <v>181</v>
      </c>
      <c r="L5" s="144" t="s">
        <v>181</v>
      </c>
      <c r="M5" s="144" t="s">
        <v>181</v>
      </c>
      <c r="N5" s="144" t="s">
        <v>197</v>
      </c>
      <c r="O5" s="144" t="s">
        <v>197</v>
      </c>
      <c r="P5" s="163" t="s">
        <v>197</v>
      </c>
    </row>
    <row r="6" spans="1:16" ht="15" customHeight="1">
      <c r="A6" s="862" t="s">
        <v>41</v>
      </c>
      <c r="B6" s="862"/>
      <c r="C6" s="862"/>
      <c r="D6" s="862"/>
      <c r="E6" s="62"/>
      <c r="F6"/>
      <c r="G6"/>
      <c r="H6"/>
      <c r="I6"/>
    </row>
    <row r="7" spans="1:16" ht="15" customHeight="1">
      <c r="A7" s="862"/>
      <c r="B7" s="862"/>
      <c r="C7" s="862"/>
      <c r="D7" s="862"/>
      <c r="E7" s="62"/>
      <c r="F7"/>
      <c r="G7"/>
      <c r="H7"/>
      <c r="I7"/>
    </row>
    <row r="8" spans="1:16" ht="39.950000000000003" customHeight="1">
      <c r="A8" s="691" t="s">
        <v>79</v>
      </c>
      <c r="B8" s="691"/>
      <c r="C8" s="691"/>
      <c r="D8" s="691"/>
      <c r="E8" s="691"/>
      <c r="F8" s="691"/>
      <c r="G8" s="691"/>
      <c r="H8" s="691"/>
      <c r="I8" s="691"/>
      <c r="J8" s="691"/>
      <c r="K8" s="691"/>
      <c r="L8" s="691"/>
      <c r="M8" s="691"/>
      <c r="N8" s="691"/>
      <c r="O8" s="691"/>
      <c r="P8" s="691"/>
    </row>
    <row r="9" spans="1:16" ht="18" customHeight="1">
      <c r="A9" s="151"/>
      <c r="B9" s="537" t="s">
        <v>159</v>
      </c>
      <c r="C9" s="538"/>
      <c r="D9" s="153" t="s">
        <v>181</v>
      </c>
      <c r="E9" s="151"/>
      <c r="F9" s="151"/>
      <c r="G9" s="151"/>
      <c r="H9" s="151"/>
      <c r="I9" s="151"/>
      <c r="J9" s="151"/>
      <c r="K9" s="151"/>
      <c r="L9" s="151"/>
      <c r="M9" s="151"/>
      <c r="N9" s="151"/>
      <c r="O9" s="151"/>
      <c r="P9" s="151"/>
    </row>
    <row r="10" spans="1:16" ht="18" customHeight="1">
      <c r="A10" s="62"/>
      <c r="B10" s="537" t="s">
        <v>166</v>
      </c>
      <c r="C10" s="538"/>
      <c r="D10" s="153"/>
      <c r="E10" s="53"/>
      <c r="F10" s="53"/>
      <c r="G10" s="53"/>
      <c r="H10" s="53"/>
      <c r="I10" s="53"/>
      <c r="J10" s="53"/>
      <c r="K10" s="53"/>
      <c r="L10" s="53"/>
      <c r="M10" s="863" t="s">
        <v>21</v>
      </c>
      <c r="N10" s="863"/>
      <c r="O10" s="863"/>
      <c r="P10" s="863"/>
    </row>
    <row r="11" spans="1:16" ht="5.0999999999999996" customHeight="1">
      <c r="A11" s="62"/>
      <c r="B11" s="152"/>
      <c r="C11" s="152"/>
      <c r="D11" s="154"/>
      <c r="E11" s="53"/>
      <c r="F11" s="53"/>
      <c r="G11" s="53"/>
      <c r="H11" s="53"/>
      <c r="I11" s="53"/>
      <c r="J11" s="53"/>
      <c r="K11" s="53"/>
      <c r="L11" s="53"/>
      <c r="M11" s="864"/>
      <c r="N11" s="864"/>
      <c r="O11" s="864"/>
      <c r="P11" s="864"/>
    </row>
    <row r="12" spans="1:16" ht="20.100000000000001" customHeight="1">
      <c r="A12" s="62"/>
      <c r="B12" s="62"/>
      <c r="C12" s="18"/>
      <c r="D12" s="18"/>
      <c r="E12" s="853" t="s">
        <v>170</v>
      </c>
      <c r="F12" s="854"/>
      <c r="G12" s="854"/>
      <c r="H12" s="854"/>
      <c r="I12" s="854"/>
      <c r="J12" s="854"/>
      <c r="K12" s="854"/>
      <c r="L12" s="854"/>
      <c r="M12" s="854"/>
      <c r="N12" s="854"/>
      <c r="O12" s="854"/>
      <c r="P12" s="855"/>
    </row>
    <row r="13" spans="1:16" s="15" customFormat="1" ht="20.100000000000001" customHeight="1">
      <c r="B13" s="603" t="s">
        <v>75</v>
      </c>
      <c r="C13" s="823" t="s">
        <v>51</v>
      </c>
      <c r="D13" s="727" t="s">
        <v>97</v>
      </c>
      <c r="E13" s="808" t="s">
        <v>72</v>
      </c>
      <c r="F13" s="809"/>
      <c r="G13" s="809"/>
      <c r="H13" s="810"/>
      <c r="I13" s="918" t="s">
        <v>86</v>
      </c>
      <c r="J13" s="919"/>
      <c r="K13" s="919"/>
      <c r="L13" s="920"/>
      <c r="M13" s="881" t="s">
        <v>105</v>
      </c>
      <c r="N13" s="882"/>
      <c r="O13" s="882"/>
      <c r="P13" s="883"/>
    </row>
    <row r="14" spans="1:16" s="15" customFormat="1" ht="30" customHeight="1">
      <c r="B14" s="604"/>
      <c r="C14" s="824"/>
      <c r="D14" s="728"/>
      <c r="E14" s="505" t="s">
        <v>98</v>
      </c>
      <c r="F14" s="535" t="s">
        <v>101</v>
      </c>
      <c r="G14" s="612" t="s">
        <v>99</v>
      </c>
      <c r="H14" s="820" t="s">
        <v>103</v>
      </c>
      <c r="I14" s="149" t="s">
        <v>104</v>
      </c>
      <c r="J14" s="733" t="s">
        <v>100</v>
      </c>
      <c r="K14" s="734"/>
      <c r="L14" s="914"/>
      <c r="M14" s="884"/>
      <c r="N14" s="885"/>
      <c r="O14" s="885"/>
      <c r="P14" s="886"/>
    </row>
    <row r="15" spans="1:16" s="15" customFormat="1" ht="24.95" customHeight="1" thickBot="1">
      <c r="B15" s="822"/>
      <c r="C15" s="825"/>
      <c r="D15" s="729"/>
      <c r="E15" s="507"/>
      <c r="F15" s="826"/>
      <c r="G15" s="807"/>
      <c r="H15" s="821"/>
      <c r="I15" s="105">
        <v>30000</v>
      </c>
      <c r="J15" s="915">
        <v>15000</v>
      </c>
      <c r="K15" s="916"/>
      <c r="L15" s="917"/>
      <c r="M15" s="887"/>
      <c r="N15" s="888"/>
      <c r="O15" s="888"/>
      <c r="P15" s="889"/>
    </row>
    <row r="16" spans="1:16" s="17" customFormat="1" ht="9.9499999999999993" customHeight="1">
      <c r="B16" s="487" t="s">
        <v>76</v>
      </c>
      <c r="C16" s="488" t="s">
        <v>199</v>
      </c>
      <c r="D16" s="816">
        <v>138000</v>
      </c>
      <c r="E16" s="836"/>
      <c r="F16" s="455"/>
      <c r="G16" s="492"/>
      <c r="H16" s="811"/>
      <c r="I16" s="845"/>
      <c r="J16" s="844"/>
      <c r="K16" s="845"/>
      <c r="L16" s="845"/>
      <c r="M16" s="890"/>
      <c r="N16" s="891"/>
      <c r="O16" s="891"/>
      <c r="P16" s="892"/>
    </row>
    <row r="17" spans="2:16" s="17" customFormat="1" ht="9.9499999999999993" customHeight="1">
      <c r="B17" s="487"/>
      <c r="C17" s="489"/>
      <c r="D17" s="817"/>
      <c r="E17" s="837"/>
      <c r="F17" s="456"/>
      <c r="G17" s="493"/>
      <c r="H17" s="812"/>
      <c r="I17" s="847"/>
      <c r="J17" s="846"/>
      <c r="K17" s="847"/>
      <c r="L17" s="847"/>
      <c r="M17" s="893"/>
      <c r="N17" s="894"/>
      <c r="O17" s="894"/>
      <c r="P17" s="895"/>
    </row>
    <row r="18" spans="2:16" s="17" customFormat="1" ht="9.9499999999999993" customHeight="1">
      <c r="B18" s="487"/>
      <c r="C18" s="454" t="s">
        <v>201</v>
      </c>
      <c r="D18" s="830">
        <v>4000</v>
      </c>
      <c r="E18" s="837"/>
      <c r="F18" s="456"/>
      <c r="G18" s="493"/>
      <c r="H18" s="812"/>
      <c r="I18" s="847"/>
      <c r="J18" s="846"/>
      <c r="K18" s="847"/>
      <c r="L18" s="847"/>
      <c r="M18" s="893"/>
      <c r="N18" s="894"/>
      <c r="O18" s="894"/>
      <c r="P18" s="895"/>
    </row>
    <row r="19" spans="2:16" s="17" customFormat="1" ht="9.9499999999999993" customHeight="1">
      <c r="B19" s="487"/>
      <c r="C19" s="454"/>
      <c r="D19" s="830"/>
      <c r="E19" s="837"/>
      <c r="F19" s="456"/>
      <c r="G19" s="493"/>
      <c r="H19" s="812"/>
      <c r="I19" s="847"/>
      <c r="J19" s="846"/>
      <c r="K19" s="847"/>
      <c r="L19" s="847"/>
      <c r="M19" s="893"/>
      <c r="N19" s="894"/>
      <c r="O19" s="894"/>
      <c r="P19" s="895"/>
    </row>
    <row r="20" spans="2:16" s="17" customFormat="1" ht="9.9499999999999993" customHeight="1">
      <c r="B20" s="487"/>
      <c r="C20" s="454" t="s">
        <v>204</v>
      </c>
      <c r="D20" s="830">
        <v>9000</v>
      </c>
      <c r="E20" s="837"/>
      <c r="F20" s="456"/>
      <c r="G20" s="493"/>
      <c r="H20" s="812"/>
      <c r="I20" s="847"/>
      <c r="J20" s="846"/>
      <c r="K20" s="847"/>
      <c r="L20" s="847"/>
      <c r="M20" s="893"/>
      <c r="N20" s="894"/>
      <c r="O20" s="894"/>
      <c r="P20" s="895"/>
    </row>
    <row r="21" spans="2:16" s="17" customFormat="1" ht="9.9499999999999993" customHeight="1">
      <c r="B21" s="487"/>
      <c r="C21" s="454"/>
      <c r="D21" s="830"/>
      <c r="E21" s="837"/>
      <c r="F21" s="456"/>
      <c r="G21" s="493"/>
      <c r="H21" s="812"/>
      <c r="I21" s="847"/>
      <c r="J21" s="846"/>
      <c r="K21" s="847"/>
      <c r="L21" s="847"/>
      <c r="M21" s="893"/>
      <c r="N21" s="894"/>
      <c r="O21" s="894"/>
      <c r="P21" s="895"/>
    </row>
    <row r="22" spans="2:16" s="17" customFormat="1" ht="9.9499999999999993" customHeight="1">
      <c r="B22" s="487"/>
      <c r="C22" s="454"/>
      <c r="D22" s="830"/>
      <c r="E22" s="837"/>
      <c r="F22" s="456"/>
      <c r="G22" s="493"/>
      <c r="H22" s="812"/>
      <c r="I22" s="847"/>
      <c r="J22" s="846"/>
      <c r="K22" s="847"/>
      <c r="L22" s="847"/>
      <c r="M22" s="893"/>
      <c r="N22" s="894"/>
      <c r="O22" s="894"/>
      <c r="P22" s="895"/>
    </row>
    <row r="23" spans="2:16" s="17" customFormat="1" ht="9.9499999999999993" customHeight="1">
      <c r="B23" s="487"/>
      <c r="C23" s="454"/>
      <c r="D23" s="830"/>
      <c r="E23" s="837"/>
      <c r="F23" s="456"/>
      <c r="G23" s="493"/>
      <c r="H23" s="812"/>
      <c r="I23" s="847"/>
      <c r="J23" s="846"/>
      <c r="K23" s="847"/>
      <c r="L23" s="847"/>
      <c r="M23" s="893"/>
      <c r="N23" s="894"/>
      <c r="O23" s="894"/>
      <c r="P23" s="895"/>
    </row>
    <row r="24" spans="2:16" s="17" customFormat="1" ht="9.9499999999999993" customHeight="1">
      <c r="B24" s="487"/>
      <c r="C24" s="828"/>
      <c r="D24" s="829"/>
      <c r="E24" s="837"/>
      <c r="F24" s="456"/>
      <c r="G24" s="493"/>
      <c r="H24" s="812"/>
      <c r="I24" s="847"/>
      <c r="J24" s="846"/>
      <c r="K24" s="847"/>
      <c r="L24" s="847"/>
      <c r="M24" s="893"/>
      <c r="N24" s="894"/>
      <c r="O24" s="894"/>
      <c r="P24" s="895"/>
    </row>
    <row r="25" spans="2:16" s="17" customFormat="1" ht="9.9499999999999993" customHeight="1" thickBot="1">
      <c r="B25" s="487"/>
      <c r="C25" s="454"/>
      <c r="D25" s="830"/>
      <c r="E25" s="838"/>
      <c r="F25" s="457"/>
      <c r="G25" s="494"/>
      <c r="H25" s="813"/>
      <c r="I25" s="849"/>
      <c r="J25" s="848"/>
      <c r="K25" s="849"/>
      <c r="L25" s="849"/>
      <c r="M25" s="896"/>
      <c r="N25" s="897"/>
      <c r="O25" s="897"/>
      <c r="P25" s="898"/>
    </row>
    <row r="26" spans="2:16" ht="15.95" customHeight="1">
      <c r="B26" s="487"/>
      <c r="C26" s="495" t="s">
        <v>92</v>
      </c>
      <c r="D26" s="694">
        <f>SUM(D16:D25)</f>
        <v>151000</v>
      </c>
      <c r="E26" s="497">
        <f>IF(D26=0,0,IF(D26&gt;100000,100000,IF(D26&lt;=30000,"3万円以下は対象外です",D26)))</f>
        <v>100000</v>
      </c>
      <c r="F26" s="827">
        <v>-30000</v>
      </c>
      <c r="G26" s="543">
        <v>151</v>
      </c>
      <c r="H26" s="814">
        <f>(E26+F26)*G26</f>
        <v>10570000</v>
      </c>
      <c r="I26" s="106">
        <v>0</v>
      </c>
      <c r="J26" s="850">
        <v>0</v>
      </c>
      <c r="K26" s="851"/>
      <c r="L26" s="852"/>
      <c r="M26" s="899">
        <f>H26+I27+J27</f>
        <v>10570000</v>
      </c>
      <c r="N26" s="900"/>
      <c r="O26" s="900"/>
      <c r="P26" s="901"/>
    </row>
    <row r="27" spans="2:16" ht="15.95" customHeight="1" thickBot="1">
      <c r="B27" s="487"/>
      <c r="C27" s="496"/>
      <c r="D27" s="695"/>
      <c r="E27" s="498"/>
      <c r="F27" s="657"/>
      <c r="G27" s="544"/>
      <c r="H27" s="815"/>
      <c r="I27" s="107">
        <f>I26*I15</f>
        <v>0</v>
      </c>
      <c r="J27" s="841">
        <f>J26*J15</f>
        <v>0</v>
      </c>
      <c r="K27" s="842"/>
      <c r="L27" s="843"/>
      <c r="M27" s="902"/>
      <c r="N27" s="903"/>
      <c r="O27" s="903"/>
      <c r="P27" s="904"/>
    </row>
    <row r="28" spans="2:16" s="17" customFormat="1" ht="9.9499999999999993" customHeight="1">
      <c r="B28" s="487" t="s">
        <v>77</v>
      </c>
      <c r="C28" s="488" t="s">
        <v>205</v>
      </c>
      <c r="D28" s="816">
        <v>59800</v>
      </c>
      <c r="E28" s="836"/>
      <c r="F28" s="455"/>
      <c r="G28" s="492"/>
      <c r="H28" s="811"/>
      <c r="I28" s="845"/>
      <c r="J28" s="844"/>
      <c r="K28" s="845"/>
      <c r="L28" s="845"/>
      <c r="M28" s="890"/>
      <c r="N28" s="891"/>
      <c r="O28" s="891"/>
      <c r="P28" s="892"/>
    </row>
    <row r="29" spans="2:16" s="17" customFormat="1" ht="9.9499999999999993" customHeight="1">
      <c r="B29" s="487"/>
      <c r="C29" s="489"/>
      <c r="D29" s="817"/>
      <c r="E29" s="837"/>
      <c r="F29" s="456"/>
      <c r="G29" s="493"/>
      <c r="H29" s="812"/>
      <c r="I29" s="847"/>
      <c r="J29" s="846"/>
      <c r="K29" s="847"/>
      <c r="L29" s="847"/>
      <c r="M29" s="893"/>
      <c r="N29" s="894"/>
      <c r="O29" s="894"/>
      <c r="P29" s="895"/>
    </row>
    <row r="30" spans="2:16" s="17" customFormat="1" ht="9.9499999999999993" customHeight="1">
      <c r="B30" s="487"/>
      <c r="C30" s="454" t="s">
        <v>201</v>
      </c>
      <c r="D30" s="830">
        <v>1000</v>
      </c>
      <c r="E30" s="837"/>
      <c r="F30" s="456"/>
      <c r="G30" s="493"/>
      <c r="H30" s="812"/>
      <c r="I30" s="847"/>
      <c r="J30" s="846"/>
      <c r="K30" s="847"/>
      <c r="L30" s="847"/>
      <c r="M30" s="893"/>
      <c r="N30" s="894"/>
      <c r="O30" s="894"/>
      <c r="P30" s="895"/>
    </row>
    <row r="31" spans="2:16" s="17" customFormat="1" ht="9.9499999999999993" customHeight="1">
      <c r="B31" s="487"/>
      <c r="C31" s="454"/>
      <c r="D31" s="830"/>
      <c r="E31" s="837"/>
      <c r="F31" s="456"/>
      <c r="G31" s="493"/>
      <c r="H31" s="812"/>
      <c r="I31" s="847"/>
      <c r="J31" s="846"/>
      <c r="K31" s="847"/>
      <c r="L31" s="847"/>
      <c r="M31" s="893"/>
      <c r="N31" s="894"/>
      <c r="O31" s="894"/>
      <c r="P31" s="895"/>
    </row>
    <row r="32" spans="2:16" s="17" customFormat="1" ht="9.9499999999999993" customHeight="1">
      <c r="B32" s="487"/>
      <c r="C32" s="454" t="s">
        <v>220</v>
      </c>
      <c r="D32" s="830">
        <v>14800</v>
      </c>
      <c r="E32" s="837"/>
      <c r="F32" s="456"/>
      <c r="G32" s="493"/>
      <c r="H32" s="812"/>
      <c r="I32" s="847"/>
      <c r="J32" s="846"/>
      <c r="K32" s="847"/>
      <c r="L32" s="847"/>
      <c r="M32" s="893"/>
      <c r="N32" s="894"/>
      <c r="O32" s="894"/>
      <c r="P32" s="895"/>
    </row>
    <row r="33" spans="2:16" s="17" customFormat="1" ht="9.9499999999999993" customHeight="1">
      <c r="B33" s="487"/>
      <c r="C33" s="454"/>
      <c r="D33" s="830"/>
      <c r="E33" s="837"/>
      <c r="F33" s="456"/>
      <c r="G33" s="493"/>
      <c r="H33" s="812"/>
      <c r="I33" s="847"/>
      <c r="J33" s="846"/>
      <c r="K33" s="847"/>
      <c r="L33" s="847"/>
      <c r="M33" s="893"/>
      <c r="N33" s="894"/>
      <c r="O33" s="894"/>
      <c r="P33" s="895"/>
    </row>
    <row r="34" spans="2:16" s="17" customFormat="1" ht="9.9499999999999993" customHeight="1">
      <c r="B34" s="487"/>
      <c r="C34" s="454" t="s">
        <v>207</v>
      </c>
      <c r="D34" s="830">
        <v>12800</v>
      </c>
      <c r="E34" s="837"/>
      <c r="F34" s="456"/>
      <c r="G34" s="493"/>
      <c r="H34" s="812"/>
      <c r="I34" s="847"/>
      <c r="J34" s="846"/>
      <c r="K34" s="847"/>
      <c r="L34" s="847"/>
      <c r="M34" s="893"/>
      <c r="N34" s="894"/>
      <c r="O34" s="894"/>
      <c r="P34" s="895"/>
    </row>
    <row r="35" spans="2:16" s="17" customFormat="1" ht="9.9499999999999993" customHeight="1">
      <c r="B35" s="487"/>
      <c r="C35" s="454"/>
      <c r="D35" s="830"/>
      <c r="E35" s="837"/>
      <c r="F35" s="456"/>
      <c r="G35" s="493"/>
      <c r="H35" s="812"/>
      <c r="I35" s="847"/>
      <c r="J35" s="846"/>
      <c r="K35" s="847"/>
      <c r="L35" s="847"/>
      <c r="M35" s="893"/>
      <c r="N35" s="894"/>
      <c r="O35" s="894"/>
      <c r="P35" s="895"/>
    </row>
    <row r="36" spans="2:16" s="17" customFormat="1" ht="9.9499999999999993" customHeight="1">
      <c r="B36" s="487"/>
      <c r="C36" s="828" t="s">
        <v>204</v>
      </c>
      <c r="D36" s="829">
        <v>9000</v>
      </c>
      <c r="E36" s="837"/>
      <c r="F36" s="456"/>
      <c r="G36" s="493"/>
      <c r="H36" s="812"/>
      <c r="I36" s="847"/>
      <c r="J36" s="846"/>
      <c r="K36" s="847"/>
      <c r="L36" s="847"/>
      <c r="M36" s="893"/>
      <c r="N36" s="894"/>
      <c r="O36" s="894"/>
      <c r="P36" s="895"/>
    </row>
    <row r="37" spans="2:16" s="17" customFormat="1" ht="9.9499999999999993" customHeight="1" thickBot="1">
      <c r="B37" s="487"/>
      <c r="C37" s="454"/>
      <c r="D37" s="830"/>
      <c r="E37" s="838"/>
      <c r="F37" s="457"/>
      <c r="G37" s="494"/>
      <c r="H37" s="813"/>
      <c r="I37" s="849"/>
      <c r="J37" s="848"/>
      <c r="K37" s="849"/>
      <c r="L37" s="849"/>
      <c r="M37" s="896"/>
      <c r="N37" s="897"/>
      <c r="O37" s="897"/>
      <c r="P37" s="898"/>
    </row>
    <row r="38" spans="2:16" ht="15.95" customHeight="1">
      <c r="B38" s="487"/>
      <c r="C38" s="495" t="s">
        <v>92</v>
      </c>
      <c r="D38" s="694">
        <f>SUM(D28:D37)</f>
        <v>97400</v>
      </c>
      <c r="E38" s="497">
        <f>IF(D38=0,0,IF(D38&gt;100000,100000,IF(D38&lt;=30000,"3万円以下は対象外です",D38)))</f>
        <v>97400</v>
      </c>
      <c r="F38" s="827">
        <v>-30000</v>
      </c>
      <c r="G38" s="543">
        <v>168</v>
      </c>
      <c r="H38" s="814">
        <f>(E38+F38)*G38</f>
        <v>11323200</v>
      </c>
      <c r="I38" s="106">
        <v>0</v>
      </c>
      <c r="J38" s="850">
        <v>0</v>
      </c>
      <c r="K38" s="851"/>
      <c r="L38" s="852"/>
      <c r="M38" s="899">
        <f>H38+I39+J39</f>
        <v>11323200</v>
      </c>
      <c r="N38" s="900"/>
      <c r="O38" s="900"/>
      <c r="P38" s="901"/>
    </row>
    <row r="39" spans="2:16" ht="15.95" customHeight="1" thickBot="1">
      <c r="B39" s="487"/>
      <c r="C39" s="496"/>
      <c r="D39" s="695"/>
      <c r="E39" s="498"/>
      <c r="F39" s="657"/>
      <c r="G39" s="544"/>
      <c r="H39" s="815"/>
      <c r="I39" s="107">
        <f>I38*I15</f>
        <v>0</v>
      </c>
      <c r="J39" s="841">
        <f>J38*J15</f>
        <v>0</v>
      </c>
      <c r="K39" s="842"/>
      <c r="L39" s="843"/>
      <c r="M39" s="902"/>
      <c r="N39" s="903"/>
      <c r="O39" s="903"/>
      <c r="P39" s="904"/>
    </row>
    <row r="40" spans="2:16" s="17" customFormat="1" ht="9.9499999999999993" customHeight="1">
      <c r="B40" s="487" t="s">
        <v>78</v>
      </c>
      <c r="C40" s="488" t="s">
        <v>208</v>
      </c>
      <c r="D40" s="816">
        <v>49800</v>
      </c>
      <c r="E40" s="836"/>
      <c r="F40" s="455"/>
      <c r="G40" s="492"/>
      <c r="H40" s="811"/>
      <c r="I40" s="845"/>
      <c r="J40" s="844"/>
      <c r="K40" s="845"/>
      <c r="L40" s="845"/>
      <c r="M40" s="890"/>
      <c r="N40" s="891"/>
      <c r="O40" s="891"/>
      <c r="P40" s="892"/>
    </row>
    <row r="41" spans="2:16" s="17" customFormat="1" ht="9.9499999999999993" customHeight="1">
      <c r="B41" s="487"/>
      <c r="C41" s="489"/>
      <c r="D41" s="817"/>
      <c r="E41" s="837"/>
      <c r="F41" s="456"/>
      <c r="G41" s="493"/>
      <c r="H41" s="812"/>
      <c r="I41" s="847"/>
      <c r="J41" s="846"/>
      <c r="K41" s="847"/>
      <c r="L41" s="847"/>
      <c r="M41" s="893"/>
      <c r="N41" s="894"/>
      <c r="O41" s="894"/>
      <c r="P41" s="895"/>
    </row>
    <row r="42" spans="2:16" s="17" customFormat="1" ht="9.9499999999999993" customHeight="1">
      <c r="B42" s="487"/>
      <c r="C42" s="454" t="s">
        <v>201</v>
      </c>
      <c r="D42" s="830">
        <v>1000</v>
      </c>
      <c r="E42" s="837"/>
      <c r="F42" s="456"/>
      <c r="G42" s="493"/>
      <c r="H42" s="812"/>
      <c r="I42" s="847"/>
      <c r="J42" s="846"/>
      <c r="K42" s="847"/>
      <c r="L42" s="847"/>
      <c r="M42" s="893"/>
      <c r="N42" s="894"/>
      <c r="O42" s="894"/>
      <c r="P42" s="895"/>
    </row>
    <row r="43" spans="2:16" s="17" customFormat="1" ht="9.9499999999999993" customHeight="1">
      <c r="B43" s="487"/>
      <c r="C43" s="454"/>
      <c r="D43" s="830"/>
      <c r="E43" s="837"/>
      <c r="F43" s="456"/>
      <c r="G43" s="493"/>
      <c r="H43" s="812"/>
      <c r="I43" s="847"/>
      <c r="J43" s="846"/>
      <c r="K43" s="847"/>
      <c r="L43" s="847"/>
      <c r="M43" s="893"/>
      <c r="N43" s="894"/>
      <c r="O43" s="894"/>
      <c r="P43" s="895"/>
    </row>
    <row r="44" spans="2:16" s="17" customFormat="1" ht="9.9499999999999993" customHeight="1">
      <c r="B44" s="487"/>
      <c r="C44" s="454" t="s">
        <v>209</v>
      </c>
      <c r="D44" s="830">
        <v>1000</v>
      </c>
      <c r="E44" s="837"/>
      <c r="F44" s="456"/>
      <c r="G44" s="493"/>
      <c r="H44" s="812"/>
      <c r="I44" s="847"/>
      <c r="J44" s="846"/>
      <c r="K44" s="847"/>
      <c r="L44" s="847"/>
      <c r="M44" s="893"/>
      <c r="N44" s="894"/>
      <c r="O44" s="894"/>
      <c r="P44" s="895"/>
    </row>
    <row r="45" spans="2:16" s="17" customFormat="1" ht="9.9499999999999993" customHeight="1">
      <c r="B45" s="487"/>
      <c r="C45" s="454"/>
      <c r="D45" s="830"/>
      <c r="E45" s="837"/>
      <c r="F45" s="456"/>
      <c r="G45" s="493"/>
      <c r="H45" s="812"/>
      <c r="I45" s="847"/>
      <c r="J45" s="846"/>
      <c r="K45" s="847"/>
      <c r="L45" s="847"/>
      <c r="M45" s="893"/>
      <c r="N45" s="894"/>
      <c r="O45" s="894"/>
      <c r="P45" s="895"/>
    </row>
    <row r="46" spans="2:16" s="17" customFormat="1" ht="9.9499999999999993" customHeight="1">
      <c r="B46" s="487"/>
      <c r="C46" s="454" t="s">
        <v>207</v>
      </c>
      <c r="D46" s="830">
        <v>14000</v>
      </c>
      <c r="E46" s="837"/>
      <c r="F46" s="456"/>
      <c r="G46" s="493"/>
      <c r="H46" s="812"/>
      <c r="I46" s="847"/>
      <c r="J46" s="846"/>
      <c r="K46" s="847"/>
      <c r="L46" s="847"/>
      <c r="M46" s="893"/>
      <c r="N46" s="894"/>
      <c r="O46" s="894"/>
      <c r="P46" s="895"/>
    </row>
    <row r="47" spans="2:16" s="17" customFormat="1" ht="9.9499999999999993" customHeight="1">
      <c r="B47" s="487"/>
      <c r="C47" s="454"/>
      <c r="D47" s="830"/>
      <c r="E47" s="837"/>
      <c r="F47" s="456"/>
      <c r="G47" s="493"/>
      <c r="H47" s="812"/>
      <c r="I47" s="847"/>
      <c r="J47" s="846"/>
      <c r="K47" s="847"/>
      <c r="L47" s="847"/>
      <c r="M47" s="893"/>
      <c r="N47" s="894"/>
      <c r="O47" s="894"/>
      <c r="P47" s="895"/>
    </row>
    <row r="48" spans="2:16" s="17" customFormat="1" ht="9.9499999999999993" customHeight="1">
      <c r="B48" s="487"/>
      <c r="C48" s="828" t="s">
        <v>204</v>
      </c>
      <c r="D48" s="829">
        <v>9000</v>
      </c>
      <c r="E48" s="837"/>
      <c r="F48" s="456"/>
      <c r="G48" s="493"/>
      <c r="H48" s="812"/>
      <c r="I48" s="847"/>
      <c r="J48" s="846"/>
      <c r="K48" s="847"/>
      <c r="L48" s="847"/>
      <c r="M48" s="893"/>
      <c r="N48" s="894"/>
      <c r="O48" s="894"/>
      <c r="P48" s="895"/>
    </row>
    <row r="49" spans="1:16" s="17" customFormat="1" ht="9.9499999999999993" customHeight="1" thickBot="1">
      <c r="B49" s="487"/>
      <c r="C49" s="454"/>
      <c r="D49" s="830"/>
      <c r="E49" s="838"/>
      <c r="F49" s="457"/>
      <c r="G49" s="494"/>
      <c r="H49" s="813"/>
      <c r="I49" s="849"/>
      <c r="J49" s="848"/>
      <c r="K49" s="849"/>
      <c r="L49" s="849"/>
      <c r="M49" s="896"/>
      <c r="N49" s="897"/>
      <c r="O49" s="897"/>
      <c r="P49" s="898"/>
    </row>
    <row r="50" spans="1:16" ht="15.95" customHeight="1">
      <c r="B50" s="487"/>
      <c r="C50" s="495" t="s">
        <v>92</v>
      </c>
      <c r="D50" s="839">
        <f>SUM(D40:D49)</f>
        <v>74800</v>
      </c>
      <c r="E50" s="831">
        <f>IF(D50=0,0,IF(D50&gt;100000,100000,IF(D50&lt;=30000,"3万円以下は対象外です",D50)))</f>
        <v>74800</v>
      </c>
      <c r="F50" s="827">
        <v>-30000</v>
      </c>
      <c r="G50" s="834">
        <v>84</v>
      </c>
      <c r="H50" s="818">
        <f>(E50+F50)*G50</f>
        <v>3763200</v>
      </c>
      <c r="I50" s="106">
        <v>0</v>
      </c>
      <c r="J50" s="850">
        <v>0</v>
      </c>
      <c r="K50" s="851"/>
      <c r="L50" s="852"/>
      <c r="M50" s="899">
        <f>H50+I51+J51</f>
        <v>3763200</v>
      </c>
      <c r="N50" s="900"/>
      <c r="O50" s="900"/>
      <c r="P50" s="901"/>
    </row>
    <row r="51" spans="1:16" ht="15.95" customHeight="1" thickBot="1">
      <c r="B51" s="487"/>
      <c r="C51" s="496"/>
      <c r="D51" s="840"/>
      <c r="E51" s="832"/>
      <c r="F51" s="833"/>
      <c r="G51" s="835"/>
      <c r="H51" s="819"/>
      <c r="I51" s="107">
        <f>I50*I15</f>
        <v>0</v>
      </c>
      <c r="J51" s="921">
        <f>J50*J15</f>
        <v>0</v>
      </c>
      <c r="K51" s="922"/>
      <c r="L51" s="923"/>
      <c r="M51" s="905"/>
      <c r="N51" s="906"/>
      <c r="O51" s="906"/>
      <c r="P51" s="907"/>
    </row>
    <row r="52" spans="1:16" ht="15.95" customHeight="1" thickTop="1">
      <c r="C52" s="55"/>
      <c r="D52" s="56"/>
      <c r="E52" s="56"/>
      <c r="F52" s="805" t="s">
        <v>52</v>
      </c>
      <c r="G52" s="803">
        <f>SUM(G16:G51)</f>
        <v>403</v>
      </c>
      <c r="H52" s="801">
        <f>H26+H38+H50</f>
        <v>25656400</v>
      </c>
      <c r="I52" s="103">
        <f>I26+I38+I50</f>
        <v>0</v>
      </c>
      <c r="J52" s="875">
        <f>J26+J38+J50</f>
        <v>0</v>
      </c>
      <c r="K52" s="876"/>
      <c r="L52" s="877"/>
      <c r="M52" s="908">
        <f>M26+M38+M50</f>
        <v>25656400</v>
      </c>
      <c r="N52" s="909"/>
      <c r="O52" s="909"/>
      <c r="P52" s="910"/>
    </row>
    <row r="53" spans="1:16" ht="15.95" customHeight="1" thickBot="1">
      <c r="C53" s="55"/>
      <c r="D53" s="56"/>
      <c r="E53" s="56"/>
      <c r="F53" s="806"/>
      <c r="G53" s="804"/>
      <c r="H53" s="802"/>
      <c r="I53" s="104">
        <f>I52*30000</f>
        <v>0</v>
      </c>
      <c r="J53" s="878">
        <f>J52*15000</f>
        <v>0</v>
      </c>
      <c r="K53" s="879"/>
      <c r="L53" s="880"/>
      <c r="M53" s="911"/>
      <c r="N53" s="912"/>
      <c r="O53" s="912"/>
      <c r="P53" s="913"/>
    </row>
    <row r="54" spans="1:16" ht="15.95" customHeight="1" thickTop="1">
      <c r="C54" s="55"/>
      <c r="D54" s="56"/>
      <c r="E54" s="56"/>
      <c r="F54" s="797" t="s">
        <v>102</v>
      </c>
      <c r="G54" s="798"/>
      <c r="H54" s="795">
        <f>ROUNDDOWN(H52,-3)</f>
        <v>25656000</v>
      </c>
      <c r="I54" s="869">
        <f>I53+J53</f>
        <v>0</v>
      </c>
      <c r="J54" s="870"/>
      <c r="K54" s="870"/>
      <c r="L54" s="871"/>
      <c r="M54" s="865">
        <f>H54+I54</f>
        <v>25656000</v>
      </c>
      <c r="N54" s="865"/>
      <c r="O54" s="865"/>
      <c r="P54" s="866"/>
    </row>
    <row r="55" spans="1:16" ht="15.95" customHeight="1" thickBot="1">
      <c r="C55" s="55"/>
      <c r="D55" s="56"/>
      <c r="E55" s="56"/>
      <c r="F55" s="799"/>
      <c r="G55" s="800"/>
      <c r="H55" s="796"/>
      <c r="I55" s="872"/>
      <c r="J55" s="873"/>
      <c r="K55" s="873"/>
      <c r="L55" s="874"/>
      <c r="M55" s="867"/>
      <c r="N55" s="867"/>
      <c r="O55" s="867"/>
      <c r="P55" s="868"/>
    </row>
    <row r="56" spans="1:16" ht="15" customHeight="1" thickTop="1">
      <c r="C56" s="55"/>
      <c r="D56" s="56"/>
      <c r="E56" s="56"/>
      <c r="F56" s="56"/>
      <c r="G56" s="56"/>
      <c r="H56"/>
      <c r="I56" s="18"/>
      <c r="J56" s="57"/>
      <c r="K56" s="57"/>
      <c r="L56" s="57"/>
      <c r="M56" s="57"/>
      <c r="N56" s="57"/>
      <c r="O56" s="57"/>
      <c r="P56" s="58"/>
    </row>
    <row r="57" spans="1:16" ht="24.95" customHeight="1">
      <c r="A57" s="80" t="s">
        <v>46</v>
      </c>
      <c r="B57" s="80"/>
      <c r="C57" s="62"/>
      <c r="D57" s="62"/>
      <c r="E57" s="62"/>
      <c r="F57" s="62"/>
      <c r="G57" s="62"/>
      <c r="H57" s="62"/>
      <c r="I57" s="12"/>
    </row>
    <row r="58" spans="1:16" ht="30" customHeight="1" thickBot="1">
      <c r="A58" s="691" t="s">
        <v>43</v>
      </c>
      <c r="B58" s="691"/>
      <c r="C58" s="691"/>
      <c r="D58" s="691"/>
      <c r="E58" s="691"/>
      <c r="F58" s="691"/>
      <c r="G58" s="691"/>
      <c r="H58" s="691"/>
      <c r="I58" s="691"/>
      <c r="J58" s="691"/>
      <c r="K58" s="691"/>
      <c r="L58" s="691"/>
      <c r="M58" s="691"/>
      <c r="N58" s="691"/>
      <c r="O58" s="691"/>
      <c r="P58" s="691"/>
    </row>
    <row r="59" spans="1:16" ht="15" customHeight="1" thickBot="1">
      <c r="A59" s="44" t="s">
        <v>210</v>
      </c>
      <c r="C59" s="11" t="s">
        <v>95</v>
      </c>
    </row>
    <row r="60" spans="1:16" ht="15" customHeight="1">
      <c r="A60" s="102"/>
      <c r="C60" s="11" t="s">
        <v>96</v>
      </c>
    </row>
    <row r="61" spans="1:16" ht="9.9499999999999993" customHeight="1" thickBot="1"/>
    <row r="62" spans="1:16" ht="15" customHeight="1" thickBot="1">
      <c r="A62" s="44" t="s">
        <v>210</v>
      </c>
      <c r="C62" s="11" t="s">
        <v>53</v>
      </c>
    </row>
    <row r="63" spans="1:16" ht="9.9499999999999993" customHeight="1" thickBot="1"/>
    <row r="64" spans="1:16" ht="15" customHeight="1" thickBot="1">
      <c r="A64" s="44" t="s">
        <v>210</v>
      </c>
      <c r="B64" s="82"/>
      <c r="C64" s="11" t="s">
        <v>58</v>
      </c>
    </row>
    <row r="65" spans="1:3" ht="15" customHeight="1">
      <c r="B65" s="82"/>
      <c r="C65" s="11" t="s">
        <v>44</v>
      </c>
    </row>
    <row r="66" spans="1:3" ht="9.9499999999999993" customHeight="1" thickBot="1"/>
    <row r="67" spans="1:3" ht="15" customHeight="1" thickBot="1">
      <c r="A67" s="44" t="s">
        <v>210</v>
      </c>
      <c r="C67" s="11" t="s">
        <v>45</v>
      </c>
    </row>
    <row r="68" spans="1:3" ht="15" customHeight="1">
      <c r="C68" s="11" t="s">
        <v>165</v>
      </c>
    </row>
    <row r="69" spans="1:3" ht="15" customHeight="1">
      <c r="C69" s="11" t="s">
        <v>161</v>
      </c>
    </row>
    <row r="70" spans="1:3" ht="9.9499999999999993" customHeight="1" thickBot="1"/>
    <row r="71" spans="1:3" ht="15" customHeight="1" thickBot="1">
      <c r="A71" s="44"/>
      <c r="C71" s="11" t="s">
        <v>140</v>
      </c>
    </row>
    <row r="72" spans="1:3" ht="15" customHeight="1">
      <c r="C72" s="11" t="s">
        <v>138</v>
      </c>
    </row>
    <row r="73" spans="1:3" ht="15" customHeight="1">
      <c r="C73" s="11" t="s">
        <v>135</v>
      </c>
    </row>
    <row r="74" spans="1:3" ht="9.9499999999999993" customHeight="1" thickBot="1"/>
    <row r="75" spans="1:3" ht="15" customHeight="1" thickBot="1">
      <c r="A75" s="44"/>
      <c r="C75" s="11" t="s">
        <v>141</v>
      </c>
    </row>
    <row r="76" spans="1:3" ht="15" customHeight="1">
      <c r="C76" s="11" t="s">
        <v>136</v>
      </c>
    </row>
    <row r="77" spans="1:3" ht="9.9499999999999993" customHeight="1" thickBot="1"/>
    <row r="78" spans="1:3" ht="15" customHeight="1" thickBot="1">
      <c r="A78" s="44" t="s">
        <v>210</v>
      </c>
      <c r="C78" s="11" t="s">
        <v>50</v>
      </c>
    </row>
    <row r="79" spans="1:3" ht="15" customHeight="1">
      <c r="C79" s="11" t="s">
        <v>49</v>
      </c>
    </row>
    <row r="80" spans="1:3" ht="9" customHeight="1"/>
  </sheetData>
  <mergeCells count="113">
    <mergeCell ref="M10:P11"/>
    <mergeCell ref="M54:P55"/>
    <mergeCell ref="I54:L55"/>
    <mergeCell ref="J52:L52"/>
    <mergeCell ref="J53:L53"/>
    <mergeCell ref="M13:P15"/>
    <mergeCell ref="M16:P25"/>
    <mergeCell ref="M26:P27"/>
    <mergeCell ref="M28:P37"/>
    <mergeCell ref="M38:P39"/>
    <mergeCell ref="M40:P49"/>
    <mergeCell ref="M50:P51"/>
    <mergeCell ref="M52:P53"/>
    <mergeCell ref="J14:L14"/>
    <mergeCell ref="J15:L15"/>
    <mergeCell ref="I13:L13"/>
    <mergeCell ref="J16:L25"/>
    <mergeCell ref="J26:L26"/>
    <mergeCell ref="J40:L49"/>
    <mergeCell ref="J50:L50"/>
    <mergeCell ref="J51:L51"/>
    <mergeCell ref="C38:C39"/>
    <mergeCell ref="C34:C35"/>
    <mergeCell ref="D34:D35"/>
    <mergeCell ref="I3:I4"/>
    <mergeCell ref="A8:P8"/>
    <mergeCell ref="E12:P12"/>
    <mergeCell ref="F16:F25"/>
    <mergeCell ref="G16:G25"/>
    <mergeCell ref="I16:I25"/>
    <mergeCell ref="E16:E25"/>
    <mergeCell ref="C16:C17"/>
    <mergeCell ref="D16:D17"/>
    <mergeCell ref="C18:C19"/>
    <mergeCell ref="D18:D19"/>
    <mergeCell ref="C22:C23"/>
    <mergeCell ref="D22:D23"/>
    <mergeCell ref="C20:C21"/>
    <mergeCell ref="D20:D21"/>
    <mergeCell ref="D24:D25"/>
    <mergeCell ref="A3:F4"/>
    <mergeCell ref="J3:P4"/>
    <mergeCell ref="A6:D7"/>
    <mergeCell ref="B9:C9"/>
    <mergeCell ref="B10:C10"/>
    <mergeCell ref="C48:C49"/>
    <mergeCell ref="D48:D49"/>
    <mergeCell ref="C50:C51"/>
    <mergeCell ref="D50:D51"/>
    <mergeCell ref="C30:C31"/>
    <mergeCell ref="D30:D31"/>
    <mergeCell ref="J27:L27"/>
    <mergeCell ref="J28:L37"/>
    <mergeCell ref="A58:P58"/>
    <mergeCell ref="F28:F37"/>
    <mergeCell ref="G28:G37"/>
    <mergeCell ref="I28:I37"/>
    <mergeCell ref="G38:G39"/>
    <mergeCell ref="G40:G49"/>
    <mergeCell ref="I40:I49"/>
    <mergeCell ref="C42:C43"/>
    <mergeCell ref="C32:C33"/>
    <mergeCell ref="D32:D33"/>
    <mergeCell ref="J38:L38"/>
    <mergeCell ref="J39:L39"/>
    <mergeCell ref="B16:B27"/>
    <mergeCell ref="B28:B39"/>
    <mergeCell ref="C28:C29"/>
    <mergeCell ref="D28:D29"/>
    <mergeCell ref="D26:D27"/>
    <mergeCell ref="E50:E51"/>
    <mergeCell ref="F50:F51"/>
    <mergeCell ref="G50:G51"/>
    <mergeCell ref="D46:D47"/>
    <mergeCell ref="E40:E49"/>
    <mergeCell ref="F40:F49"/>
    <mergeCell ref="D42:D43"/>
    <mergeCell ref="D44:D45"/>
    <mergeCell ref="E28:E37"/>
    <mergeCell ref="B40:B51"/>
    <mergeCell ref="C40:C41"/>
    <mergeCell ref="D40:D41"/>
    <mergeCell ref="C44:C45"/>
    <mergeCell ref="C46:C47"/>
    <mergeCell ref="H38:H39"/>
    <mergeCell ref="H40:H49"/>
    <mergeCell ref="H50:H51"/>
    <mergeCell ref="H14:H15"/>
    <mergeCell ref="B13:B15"/>
    <mergeCell ref="C13:C15"/>
    <mergeCell ref="D13:D15"/>
    <mergeCell ref="E14:E15"/>
    <mergeCell ref="F14:F15"/>
    <mergeCell ref="E26:E27"/>
    <mergeCell ref="F26:F27"/>
    <mergeCell ref="G26:G27"/>
    <mergeCell ref="D38:D39"/>
    <mergeCell ref="E38:E39"/>
    <mergeCell ref="F38:F39"/>
    <mergeCell ref="C24:C25"/>
    <mergeCell ref="C36:C37"/>
    <mergeCell ref="D36:D37"/>
    <mergeCell ref="C26:C27"/>
    <mergeCell ref="H54:H55"/>
    <mergeCell ref="F54:G55"/>
    <mergeCell ref="H52:H53"/>
    <mergeCell ref="G52:G53"/>
    <mergeCell ref="F52:F53"/>
    <mergeCell ref="G14:G15"/>
    <mergeCell ref="E13:H13"/>
    <mergeCell ref="H16:H25"/>
    <mergeCell ref="H26:H27"/>
    <mergeCell ref="H28:H37"/>
  </mergeCells>
  <phoneticPr fontId="4"/>
  <dataValidations count="6">
    <dataValidation type="whole" operator="lessThanOrEqual" allowBlank="1" showInputMessage="1" showErrorMessage="1" sqref="I16 I28 I40" xr:uid="{00000000-0002-0000-0300-000001000000}">
      <formula1>G16</formula1>
    </dataValidation>
    <dataValidation type="whole" operator="equal" allowBlank="1" showInputMessage="1" sqref="G26:G27 G38:G39 G50:G51" xr:uid="{00000000-0002-0000-0300-000002000000}">
      <formula1>G16</formula1>
    </dataValidation>
    <dataValidation type="decimal" operator="greaterThan" allowBlank="1" showInputMessage="1" errorTitle="入力ミス" error="購入額(税込み)が１台30,000円未満の場合は、助成対象外となります。" sqref="D18:D25 D30:D37 D42:D49" xr:uid="{00000000-0002-0000-0300-000004000000}">
      <formula1>29999.9999999999</formula1>
    </dataValidation>
    <dataValidation allowBlank="1" showInputMessage="1" sqref="G28 G40 G16" xr:uid="{00000000-0002-0000-0300-000006000000}"/>
    <dataValidation type="decimal" operator="greaterThan" allowBlank="1" showInputMessage="1" showErrorMessage="1" errorTitle="入力ミス" error="購入額(税込み)が１台30,000円未満の場合は、助成対象外となります。" sqref="D50:F50 D26:F26 E40 D38:F38 E16 E28" xr:uid="{00000000-0002-0000-0300-000007000000}">
      <formula1>29999.9999999999</formula1>
    </dataValidation>
    <dataValidation type="decimal" operator="equal" allowBlank="1" showInputMessage="1" showErrorMessage="1" errorTitle="入力ミス" error="都立高校では、一定の保護者負担額（30,000円）が設定されており、本助成金においても、同額を控除します。" sqref="F16 F28 F40" xr:uid="{00000000-0002-0000-0300-000008000000}">
      <formula1>-30000</formula1>
    </dataValidation>
  </dataValidations>
  <pageMargins left="0.19685039370078741" right="0.19685039370078741" top="0.31496062992125984" bottom="0" header="0.11811023622047245" footer="0.19685039370078741"/>
  <pageSetup paperSize="9" scale="80"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9000000}">
          <x14:formula1>
            <xm:f>データ!$B$2</xm:f>
          </x14:formula1>
          <xm:sqref>B64 B62 B78 B75 B67 B71 B59:B60 A60</xm:sqref>
        </x14:dataValidation>
        <x14:dataValidation type="list" allowBlank="1" showInputMessage="1" showErrorMessage="1" xr:uid="{9152BFD9-97E1-42B2-BAC3-6B291819FF3B}">
          <x14:formula1>
            <xm:f>データ!$A$2:$A$3</xm:f>
          </x14:formula1>
          <xm:sqref>D9:D11</xm:sqref>
        </x14:dataValidation>
        <x14:dataValidation type="list" allowBlank="1" showInputMessage="1" showErrorMessage="1" xr:uid="{0A75B569-3C09-4881-BB50-B6F0636202CC}">
          <x14:formula1>
            <xm:f>データ!$B$2:$B$3</xm:f>
          </x14:formula1>
          <xm:sqref>A59 A62 A64 A67 A71 A75 A78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70B61-8AB9-4671-8356-37499FA17718}">
  <sheetPr>
    <tabColor theme="6" tint="0.39997558519241921"/>
  </sheetPr>
  <dimension ref="A1:P80"/>
  <sheetViews>
    <sheetView view="pageBreakPreview" zoomScale="90" zoomScaleNormal="100" zoomScaleSheetLayoutView="90" workbookViewId="0">
      <selection activeCell="C1" sqref="C1"/>
    </sheetView>
  </sheetViews>
  <sheetFormatPr defaultColWidth="8.7265625" defaultRowHeight="13.5"/>
  <cols>
    <col min="1" max="1" width="1.90625" style="11" customWidth="1"/>
    <col min="2" max="2" width="2.6328125" style="11" customWidth="1"/>
    <col min="3" max="3" width="11.6328125" style="11" customWidth="1"/>
    <col min="4" max="6" width="8.1796875" style="11" customWidth="1"/>
    <col min="7" max="7" width="4.6328125" style="11" customWidth="1"/>
    <col min="8" max="9" width="9.6328125" style="11" customWidth="1"/>
    <col min="10" max="16" width="3" style="11" customWidth="1"/>
    <col min="17" max="16384" width="8.7265625" style="11"/>
  </cols>
  <sheetData>
    <row r="1" spans="1:16" s="1" customFormat="1" ht="18" customHeight="1"/>
    <row r="2" spans="1:16" ht="12" customHeight="1" thickBot="1">
      <c r="A2" s="1"/>
      <c r="B2" s="1"/>
    </row>
    <row r="3" spans="1:16" ht="13.5" customHeight="1">
      <c r="A3" s="856" t="s">
        <v>145</v>
      </c>
      <c r="B3" s="857"/>
      <c r="C3" s="857"/>
      <c r="D3" s="857"/>
      <c r="E3" s="857"/>
      <c r="F3" s="858"/>
      <c r="G3"/>
      <c r="H3"/>
      <c r="I3" s="524" t="s">
        <v>31</v>
      </c>
      <c r="J3" s="761"/>
      <c r="K3" s="762"/>
      <c r="L3" s="762"/>
      <c r="M3" s="762"/>
      <c r="N3" s="762"/>
      <c r="O3" s="762"/>
      <c r="P3" s="763"/>
    </row>
    <row r="4" spans="1:16" ht="14.25" customHeight="1" thickBot="1">
      <c r="A4" s="859"/>
      <c r="B4" s="860"/>
      <c r="C4" s="860"/>
      <c r="D4" s="860"/>
      <c r="E4" s="860"/>
      <c r="F4" s="861"/>
      <c r="G4"/>
      <c r="H4"/>
      <c r="I4" s="525"/>
      <c r="J4" s="764"/>
      <c r="K4" s="765"/>
      <c r="L4" s="765"/>
      <c r="M4" s="765"/>
      <c r="N4" s="765"/>
      <c r="O4" s="765"/>
      <c r="P4" s="766"/>
    </row>
    <row r="5" spans="1:16" ht="24" customHeight="1">
      <c r="C5" s="13"/>
      <c r="D5" s="13"/>
      <c r="E5" s="12"/>
      <c r="F5" s="12"/>
      <c r="G5" s="12"/>
      <c r="H5" s="12"/>
      <c r="I5" s="147" t="s">
        <v>152</v>
      </c>
      <c r="J5" s="143"/>
      <c r="K5" s="144"/>
      <c r="L5" s="144"/>
      <c r="M5" s="144"/>
      <c r="N5" s="144"/>
      <c r="O5" s="144"/>
      <c r="P5" s="163"/>
    </row>
    <row r="6" spans="1:16" ht="15" customHeight="1">
      <c r="A6" s="862" t="s">
        <v>41</v>
      </c>
      <c r="B6" s="862"/>
      <c r="C6" s="862"/>
      <c r="D6" s="862"/>
      <c r="E6" s="62"/>
      <c r="F6"/>
      <c r="G6"/>
      <c r="H6"/>
      <c r="I6"/>
    </row>
    <row r="7" spans="1:16" ht="15" customHeight="1">
      <c r="A7" s="862"/>
      <c r="B7" s="862"/>
      <c r="C7" s="862"/>
      <c r="D7" s="862"/>
      <c r="E7" s="62"/>
      <c r="F7"/>
      <c r="G7"/>
      <c r="H7"/>
      <c r="I7"/>
    </row>
    <row r="8" spans="1:16" ht="39.950000000000003" customHeight="1">
      <c r="A8" s="691" t="s">
        <v>79</v>
      </c>
      <c r="B8" s="691"/>
      <c r="C8" s="691"/>
      <c r="D8" s="691"/>
      <c r="E8" s="691"/>
      <c r="F8" s="691"/>
      <c r="G8" s="691"/>
      <c r="H8" s="691"/>
      <c r="I8" s="691"/>
      <c r="J8" s="691"/>
      <c r="K8" s="691"/>
      <c r="L8" s="691"/>
      <c r="M8" s="691"/>
      <c r="N8" s="691"/>
      <c r="O8" s="691"/>
      <c r="P8" s="691"/>
    </row>
    <row r="9" spans="1:16" ht="18" customHeight="1">
      <c r="A9" s="151"/>
      <c r="B9" s="537" t="s">
        <v>167</v>
      </c>
      <c r="C9" s="538"/>
      <c r="D9" s="153"/>
      <c r="E9" s="151"/>
      <c r="F9" s="151"/>
      <c r="G9" s="151"/>
      <c r="H9" s="151"/>
      <c r="I9" s="151"/>
      <c r="J9" s="151"/>
      <c r="K9" s="151"/>
      <c r="L9" s="151"/>
      <c r="M9" s="151"/>
      <c r="N9" s="151"/>
      <c r="O9" s="151"/>
      <c r="P9" s="151"/>
    </row>
    <row r="10" spans="1:16" ht="18" customHeight="1">
      <c r="A10" s="62"/>
      <c r="B10" s="537" t="s">
        <v>166</v>
      </c>
      <c r="C10" s="538"/>
      <c r="D10" s="153"/>
      <c r="E10" s="53"/>
      <c r="F10" s="53"/>
      <c r="G10" s="53"/>
      <c r="H10" s="53"/>
      <c r="I10" s="53"/>
      <c r="J10" s="53"/>
      <c r="K10" s="53"/>
      <c r="L10" s="53"/>
      <c r="M10" s="863" t="s">
        <v>21</v>
      </c>
      <c r="N10" s="863"/>
      <c r="O10" s="863"/>
      <c r="P10" s="863"/>
    </row>
    <row r="11" spans="1:16" ht="5.0999999999999996" customHeight="1">
      <c r="A11" s="62"/>
      <c r="B11" s="152"/>
      <c r="C11" s="152"/>
      <c r="D11" s="154"/>
      <c r="E11" s="53"/>
      <c r="F11" s="53"/>
      <c r="G11" s="53"/>
      <c r="H11" s="53"/>
      <c r="I11" s="53"/>
      <c r="J11" s="53"/>
      <c r="K11" s="53"/>
      <c r="L11" s="53"/>
      <c r="M11" s="864"/>
      <c r="N11" s="864"/>
      <c r="O11" s="864"/>
      <c r="P11" s="864"/>
    </row>
    <row r="12" spans="1:16" ht="20.100000000000001" customHeight="1">
      <c r="A12" s="62"/>
      <c r="B12" s="62"/>
      <c r="C12" s="18"/>
      <c r="D12" s="18"/>
      <c r="E12" s="853" t="s">
        <v>170</v>
      </c>
      <c r="F12" s="854"/>
      <c r="G12" s="854"/>
      <c r="H12" s="854"/>
      <c r="I12" s="854"/>
      <c r="J12" s="854"/>
      <c r="K12" s="854"/>
      <c r="L12" s="854"/>
      <c r="M12" s="854"/>
      <c r="N12" s="854"/>
      <c r="O12" s="854"/>
      <c r="P12" s="855"/>
    </row>
    <row r="13" spans="1:16" s="15" customFormat="1" ht="20.100000000000001" customHeight="1">
      <c r="B13" s="603" t="s">
        <v>61</v>
      </c>
      <c r="C13" s="823" t="s">
        <v>51</v>
      </c>
      <c r="D13" s="727" t="s">
        <v>97</v>
      </c>
      <c r="E13" s="808" t="s">
        <v>72</v>
      </c>
      <c r="F13" s="809"/>
      <c r="G13" s="809"/>
      <c r="H13" s="810"/>
      <c r="I13" s="918" t="s">
        <v>86</v>
      </c>
      <c r="J13" s="919"/>
      <c r="K13" s="919"/>
      <c r="L13" s="920"/>
      <c r="M13" s="881" t="s">
        <v>105</v>
      </c>
      <c r="N13" s="882"/>
      <c r="O13" s="882"/>
      <c r="P13" s="883"/>
    </row>
    <row r="14" spans="1:16" s="15" customFormat="1" ht="30" customHeight="1">
      <c r="B14" s="604"/>
      <c r="C14" s="824"/>
      <c r="D14" s="728"/>
      <c r="E14" s="505" t="s">
        <v>98</v>
      </c>
      <c r="F14" s="535" t="s">
        <v>101</v>
      </c>
      <c r="G14" s="612" t="s">
        <v>99</v>
      </c>
      <c r="H14" s="820" t="s">
        <v>103</v>
      </c>
      <c r="I14" s="149" t="s">
        <v>104</v>
      </c>
      <c r="J14" s="733" t="s">
        <v>100</v>
      </c>
      <c r="K14" s="734"/>
      <c r="L14" s="914"/>
      <c r="M14" s="884"/>
      <c r="N14" s="885"/>
      <c r="O14" s="885"/>
      <c r="P14" s="886"/>
    </row>
    <row r="15" spans="1:16" s="15" customFormat="1" ht="24.95" customHeight="1" thickBot="1">
      <c r="B15" s="822"/>
      <c r="C15" s="825"/>
      <c r="D15" s="729"/>
      <c r="E15" s="507"/>
      <c r="F15" s="826"/>
      <c r="G15" s="807"/>
      <c r="H15" s="821"/>
      <c r="I15" s="105">
        <v>30000</v>
      </c>
      <c r="J15" s="915">
        <v>15000</v>
      </c>
      <c r="K15" s="916"/>
      <c r="L15" s="917"/>
      <c r="M15" s="887"/>
      <c r="N15" s="888"/>
      <c r="O15" s="888"/>
      <c r="P15" s="889"/>
    </row>
    <row r="16" spans="1:16" s="17" customFormat="1" ht="9.9499999999999993" customHeight="1">
      <c r="B16" s="487" t="s">
        <v>62</v>
      </c>
      <c r="C16" s="488"/>
      <c r="D16" s="816"/>
      <c r="E16" s="836"/>
      <c r="F16" s="455"/>
      <c r="G16" s="492"/>
      <c r="H16" s="811"/>
      <c r="I16" s="845"/>
      <c r="J16" s="844"/>
      <c r="K16" s="845"/>
      <c r="L16" s="845"/>
      <c r="M16" s="890"/>
      <c r="N16" s="891"/>
      <c r="O16" s="891"/>
      <c r="P16" s="892"/>
    </row>
    <row r="17" spans="2:16" s="17" customFormat="1" ht="9.9499999999999993" customHeight="1">
      <c r="B17" s="487"/>
      <c r="C17" s="489"/>
      <c r="D17" s="817"/>
      <c r="E17" s="837"/>
      <c r="F17" s="456"/>
      <c r="G17" s="493"/>
      <c r="H17" s="812"/>
      <c r="I17" s="847"/>
      <c r="J17" s="846"/>
      <c r="K17" s="847"/>
      <c r="L17" s="847"/>
      <c r="M17" s="893"/>
      <c r="N17" s="894"/>
      <c r="O17" s="894"/>
      <c r="P17" s="895"/>
    </row>
    <row r="18" spans="2:16" s="17" customFormat="1" ht="9.9499999999999993" customHeight="1">
      <c r="B18" s="487"/>
      <c r="C18" s="454"/>
      <c r="D18" s="830"/>
      <c r="E18" s="837"/>
      <c r="F18" s="456"/>
      <c r="G18" s="493"/>
      <c r="H18" s="812"/>
      <c r="I18" s="847"/>
      <c r="J18" s="846"/>
      <c r="K18" s="847"/>
      <c r="L18" s="847"/>
      <c r="M18" s="893"/>
      <c r="N18" s="894"/>
      <c r="O18" s="894"/>
      <c r="P18" s="895"/>
    </row>
    <row r="19" spans="2:16" s="17" customFormat="1" ht="9.9499999999999993" customHeight="1">
      <c r="B19" s="487"/>
      <c r="C19" s="454"/>
      <c r="D19" s="830"/>
      <c r="E19" s="837"/>
      <c r="F19" s="456"/>
      <c r="G19" s="493"/>
      <c r="H19" s="812"/>
      <c r="I19" s="847"/>
      <c r="J19" s="846"/>
      <c r="K19" s="847"/>
      <c r="L19" s="847"/>
      <c r="M19" s="893"/>
      <c r="N19" s="894"/>
      <c r="O19" s="894"/>
      <c r="P19" s="895"/>
    </row>
    <row r="20" spans="2:16" s="17" customFormat="1" ht="9.9499999999999993" customHeight="1">
      <c r="B20" s="487"/>
      <c r="C20" s="454"/>
      <c r="D20" s="830"/>
      <c r="E20" s="837"/>
      <c r="F20" s="456"/>
      <c r="G20" s="493"/>
      <c r="H20" s="812"/>
      <c r="I20" s="847"/>
      <c r="J20" s="846"/>
      <c r="K20" s="847"/>
      <c r="L20" s="847"/>
      <c r="M20" s="893"/>
      <c r="N20" s="894"/>
      <c r="O20" s="894"/>
      <c r="P20" s="895"/>
    </row>
    <row r="21" spans="2:16" s="17" customFormat="1" ht="9.9499999999999993" customHeight="1">
      <c r="B21" s="487"/>
      <c r="C21" s="454"/>
      <c r="D21" s="830"/>
      <c r="E21" s="837"/>
      <c r="F21" s="456"/>
      <c r="G21" s="493"/>
      <c r="H21" s="812"/>
      <c r="I21" s="847"/>
      <c r="J21" s="846"/>
      <c r="K21" s="847"/>
      <c r="L21" s="847"/>
      <c r="M21" s="893"/>
      <c r="N21" s="894"/>
      <c r="O21" s="894"/>
      <c r="P21" s="895"/>
    </row>
    <row r="22" spans="2:16" s="17" customFormat="1" ht="9.9499999999999993" customHeight="1">
      <c r="B22" s="487"/>
      <c r="C22" s="454"/>
      <c r="D22" s="830"/>
      <c r="E22" s="837"/>
      <c r="F22" s="456"/>
      <c r="G22" s="493"/>
      <c r="H22" s="812"/>
      <c r="I22" s="847"/>
      <c r="J22" s="846"/>
      <c r="K22" s="847"/>
      <c r="L22" s="847"/>
      <c r="M22" s="893"/>
      <c r="N22" s="894"/>
      <c r="O22" s="894"/>
      <c r="P22" s="895"/>
    </row>
    <row r="23" spans="2:16" s="17" customFormat="1" ht="9.9499999999999993" customHeight="1">
      <c r="B23" s="487"/>
      <c r="C23" s="454"/>
      <c r="D23" s="830"/>
      <c r="E23" s="837"/>
      <c r="F23" s="456"/>
      <c r="G23" s="493"/>
      <c r="H23" s="812"/>
      <c r="I23" s="847"/>
      <c r="J23" s="846"/>
      <c r="K23" s="847"/>
      <c r="L23" s="847"/>
      <c r="M23" s="893"/>
      <c r="N23" s="894"/>
      <c r="O23" s="894"/>
      <c r="P23" s="895"/>
    </row>
    <row r="24" spans="2:16" s="17" customFormat="1" ht="9.9499999999999993" customHeight="1">
      <c r="B24" s="487"/>
      <c r="C24" s="828"/>
      <c r="D24" s="829"/>
      <c r="E24" s="837"/>
      <c r="F24" s="456"/>
      <c r="G24" s="493"/>
      <c r="H24" s="812"/>
      <c r="I24" s="847"/>
      <c r="J24" s="846"/>
      <c r="K24" s="847"/>
      <c r="L24" s="847"/>
      <c r="M24" s="893"/>
      <c r="N24" s="894"/>
      <c r="O24" s="894"/>
      <c r="P24" s="895"/>
    </row>
    <row r="25" spans="2:16" s="17" customFormat="1" ht="9.9499999999999993" customHeight="1" thickBot="1">
      <c r="B25" s="487"/>
      <c r="C25" s="454"/>
      <c r="D25" s="830"/>
      <c r="E25" s="838"/>
      <c r="F25" s="457"/>
      <c r="G25" s="494"/>
      <c r="H25" s="813"/>
      <c r="I25" s="849"/>
      <c r="J25" s="848"/>
      <c r="K25" s="849"/>
      <c r="L25" s="849"/>
      <c r="M25" s="896"/>
      <c r="N25" s="897"/>
      <c r="O25" s="897"/>
      <c r="P25" s="898"/>
    </row>
    <row r="26" spans="2:16" ht="15.95" customHeight="1">
      <c r="B26" s="487"/>
      <c r="C26" s="495" t="s">
        <v>92</v>
      </c>
      <c r="D26" s="694">
        <f>SUM(D16:D25)</f>
        <v>0</v>
      </c>
      <c r="E26" s="497">
        <f>IF(D26=0,0,IF(D26&gt;90000,90000,IF(D26&lt;=30000,"3万円以下は対象外です",D26)))</f>
        <v>0</v>
      </c>
      <c r="F26" s="827">
        <v>-30000</v>
      </c>
      <c r="G26" s="543"/>
      <c r="H26" s="814">
        <f>(E26+F26)*G26</f>
        <v>0</v>
      </c>
      <c r="I26" s="106">
        <v>0</v>
      </c>
      <c r="J26" s="850">
        <v>0</v>
      </c>
      <c r="K26" s="851"/>
      <c r="L26" s="852"/>
      <c r="M26" s="899">
        <f>H26+I27+J27</f>
        <v>0</v>
      </c>
      <c r="N26" s="900"/>
      <c r="O26" s="900"/>
      <c r="P26" s="901"/>
    </row>
    <row r="27" spans="2:16" ht="15.95" customHeight="1" thickBot="1">
      <c r="B27" s="487"/>
      <c r="C27" s="496"/>
      <c r="D27" s="695"/>
      <c r="E27" s="498"/>
      <c r="F27" s="657"/>
      <c r="G27" s="544"/>
      <c r="H27" s="815"/>
      <c r="I27" s="107">
        <f>I26*I15</f>
        <v>0</v>
      </c>
      <c r="J27" s="841">
        <f>J26*J15</f>
        <v>0</v>
      </c>
      <c r="K27" s="842"/>
      <c r="L27" s="843"/>
      <c r="M27" s="902"/>
      <c r="N27" s="903"/>
      <c r="O27" s="903"/>
      <c r="P27" s="904"/>
    </row>
    <row r="28" spans="2:16" s="17" customFormat="1" ht="9.9499999999999993" customHeight="1">
      <c r="B28" s="487" t="s">
        <v>63</v>
      </c>
      <c r="C28" s="488"/>
      <c r="D28" s="816"/>
      <c r="E28" s="836"/>
      <c r="F28" s="455"/>
      <c r="G28" s="492"/>
      <c r="H28" s="811"/>
      <c r="I28" s="845"/>
      <c r="J28" s="844"/>
      <c r="K28" s="845"/>
      <c r="L28" s="845"/>
      <c r="M28" s="890"/>
      <c r="N28" s="891"/>
      <c r="O28" s="891"/>
      <c r="P28" s="892"/>
    </row>
    <row r="29" spans="2:16" s="17" customFormat="1" ht="9.9499999999999993" customHeight="1">
      <c r="B29" s="487"/>
      <c r="C29" s="489"/>
      <c r="D29" s="817"/>
      <c r="E29" s="837"/>
      <c r="F29" s="456"/>
      <c r="G29" s="493"/>
      <c r="H29" s="812"/>
      <c r="I29" s="847"/>
      <c r="J29" s="846"/>
      <c r="K29" s="847"/>
      <c r="L29" s="847"/>
      <c r="M29" s="893"/>
      <c r="N29" s="894"/>
      <c r="O29" s="894"/>
      <c r="P29" s="895"/>
    </row>
    <row r="30" spans="2:16" s="17" customFormat="1" ht="9.9499999999999993" customHeight="1">
      <c r="B30" s="487"/>
      <c r="C30" s="454"/>
      <c r="D30" s="830"/>
      <c r="E30" s="837"/>
      <c r="F30" s="456"/>
      <c r="G30" s="493"/>
      <c r="H30" s="812"/>
      <c r="I30" s="847"/>
      <c r="J30" s="846"/>
      <c r="K30" s="847"/>
      <c r="L30" s="847"/>
      <c r="M30" s="893"/>
      <c r="N30" s="894"/>
      <c r="O30" s="894"/>
      <c r="P30" s="895"/>
    </row>
    <row r="31" spans="2:16" s="17" customFormat="1" ht="9.9499999999999993" customHeight="1">
      <c r="B31" s="487"/>
      <c r="C31" s="454"/>
      <c r="D31" s="830"/>
      <c r="E31" s="837"/>
      <c r="F31" s="456"/>
      <c r="G31" s="493"/>
      <c r="H31" s="812"/>
      <c r="I31" s="847"/>
      <c r="J31" s="846"/>
      <c r="K31" s="847"/>
      <c r="L31" s="847"/>
      <c r="M31" s="893"/>
      <c r="N31" s="894"/>
      <c r="O31" s="894"/>
      <c r="P31" s="895"/>
    </row>
    <row r="32" spans="2:16" s="17" customFormat="1" ht="9.9499999999999993" customHeight="1">
      <c r="B32" s="487"/>
      <c r="C32" s="454"/>
      <c r="D32" s="830"/>
      <c r="E32" s="837"/>
      <c r="F32" s="456"/>
      <c r="G32" s="493"/>
      <c r="H32" s="812"/>
      <c r="I32" s="847"/>
      <c r="J32" s="846"/>
      <c r="K32" s="847"/>
      <c r="L32" s="847"/>
      <c r="M32" s="893"/>
      <c r="N32" s="894"/>
      <c r="O32" s="894"/>
      <c r="P32" s="895"/>
    </row>
    <row r="33" spans="2:16" s="17" customFormat="1" ht="9.9499999999999993" customHeight="1">
      <c r="B33" s="487"/>
      <c r="C33" s="454"/>
      <c r="D33" s="830"/>
      <c r="E33" s="837"/>
      <c r="F33" s="456"/>
      <c r="G33" s="493"/>
      <c r="H33" s="812"/>
      <c r="I33" s="847"/>
      <c r="J33" s="846"/>
      <c r="K33" s="847"/>
      <c r="L33" s="847"/>
      <c r="M33" s="893"/>
      <c r="N33" s="894"/>
      <c r="O33" s="894"/>
      <c r="P33" s="895"/>
    </row>
    <row r="34" spans="2:16" s="17" customFormat="1" ht="9.9499999999999993" customHeight="1">
      <c r="B34" s="487"/>
      <c r="C34" s="454"/>
      <c r="D34" s="830"/>
      <c r="E34" s="837"/>
      <c r="F34" s="456"/>
      <c r="G34" s="493"/>
      <c r="H34" s="812"/>
      <c r="I34" s="847"/>
      <c r="J34" s="846"/>
      <c r="K34" s="847"/>
      <c r="L34" s="847"/>
      <c r="M34" s="893"/>
      <c r="N34" s="894"/>
      <c r="O34" s="894"/>
      <c r="P34" s="895"/>
    </row>
    <row r="35" spans="2:16" s="17" customFormat="1" ht="9.9499999999999993" customHeight="1">
      <c r="B35" s="487"/>
      <c r="C35" s="454"/>
      <c r="D35" s="830"/>
      <c r="E35" s="837"/>
      <c r="F35" s="456"/>
      <c r="G35" s="493"/>
      <c r="H35" s="812"/>
      <c r="I35" s="847"/>
      <c r="J35" s="846"/>
      <c r="K35" s="847"/>
      <c r="L35" s="847"/>
      <c r="M35" s="893"/>
      <c r="N35" s="894"/>
      <c r="O35" s="894"/>
      <c r="P35" s="895"/>
    </row>
    <row r="36" spans="2:16" s="17" customFormat="1" ht="9.9499999999999993" customHeight="1">
      <c r="B36" s="487"/>
      <c r="C36" s="828"/>
      <c r="D36" s="829"/>
      <c r="E36" s="837"/>
      <c r="F36" s="456"/>
      <c r="G36" s="493"/>
      <c r="H36" s="812"/>
      <c r="I36" s="847"/>
      <c r="J36" s="846"/>
      <c r="K36" s="847"/>
      <c r="L36" s="847"/>
      <c r="M36" s="893"/>
      <c r="N36" s="894"/>
      <c r="O36" s="894"/>
      <c r="P36" s="895"/>
    </row>
    <row r="37" spans="2:16" s="17" customFormat="1" ht="9.9499999999999993" customHeight="1" thickBot="1">
      <c r="B37" s="487"/>
      <c r="C37" s="454"/>
      <c r="D37" s="830"/>
      <c r="E37" s="838"/>
      <c r="F37" s="457"/>
      <c r="G37" s="494"/>
      <c r="H37" s="813"/>
      <c r="I37" s="849"/>
      <c r="J37" s="848"/>
      <c r="K37" s="849"/>
      <c r="L37" s="849"/>
      <c r="M37" s="896"/>
      <c r="N37" s="897"/>
      <c r="O37" s="897"/>
      <c r="P37" s="898"/>
    </row>
    <row r="38" spans="2:16" ht="15.95" customHeight="1">
      <c r="B38" s="487"/>
      <c r="C38" s="495" t="s">
        <v>92</v>
      </c>
      <c r="D38" s="694">
        <f>SUM(D28:D37)</f>
        <v>0</v>
      </c>
      <c r="E38" s="497">
        <f>IF(D38=0,0,IF(D38&gt;90000,90000,IF(D38&lt;=30000,"3万円以下は対象外です",D38)))</f>
        <v>0</v>
      </c>
      <c r="F38" s="827">
        <v>-30000</v>
      </c>
      <c r="G38" s="543"/>
      <c r="H38" s="814">
        <f>(E38+F38)*G38</f>
        <v>0</v>
      </c>
      <c r="I38" s="106">
        <v>0</v>
      </c>
      <c r="J38" s="850">
        <v>0</v>
      </c>
      <c r="K38" s="851"/>
      <c r="L38" s="852"/>
      <c r="M38" s="899">
        <f>H38+I39+J39</f>
        <v>0</v>
      </c>
      <c r="N38" s="900"/>
      <c r="O38" s="900"/>
      <c r="P38" s="901"/>
    </row>
    <row r="39" spans="2:16" ht="15.95" customHeight="1" thickBot="1">
      <c r="B39" s="487"/>
      <c r="C39" s="496"/>
      <c r="D39" s="695"/>
      <c r="E39" s="498"/>
      <c r="F39" s="657"/>
      <c r="G39" s="544"/>
      <c r="H39" s="815"/>
      <c r="I39" s="107">
        <f>I38*I15</f>
        <v>0</v>
      </c>
      <c r="J39" s="841">
        <f>J38*J15</f>
        <v>0</v>
      </c>
      <c r="K39" s="842"/>
      <c r="L39" s="843"/>
      <c r="M39" s="902"/>
      <c r="N39" s="903"/>
      <c r="O39" s="903"/>
      <c r="P39" s="904"/>
    </row>
    <row r="40" spans="2:16" s="17" customFormat="1" ht="9.9499999999999993" customHeight="1">
      <c r="B40" s="487" t="s">
        <v>64</v>
      </c>
      <c r="C40" s="488"/>
      <c r="D40" s="816"/>
      <c r="E40" s="836"/>
      <c r="F40" s="455"/>
      <c r="G40" s="492"/>
      <c r="H40" s="811"/>
      <c r="I40" s="845"/>
      <c r="J40" s="844"/>
      <c r="K40" s="845"/>
      <c r="L40" s="845"/>
      <c r="M40" s="890"/>
      <c r="N40" s="891"/>
      <c r="O40" s="891"/>
      <c r="P40" s="892"/>
    </row>
    <row r="41" spans="2:16" s="17" customFormat="1" ht="9.9499999999999993" customHeight="1">
      <c r="B41" s="487"/>
      <c r="C41" s="489"/>
      <c r="D41" s="817"/>
      <c r="E41" s="837"/>
      <c r="F41" s="456"/>
      <c r="G41" s="493"/>
      <c r="H41" s="812"/>
      <c r="I41" s="847"/>
      <c r="J41" s="846"/>
      <c r="K41" s="847"/>
      <c r="L41" s="847"/>
      <c r="M41" s="893"/>
      <c r="N41" s="894"/>
      <c r="O41" s="894"/>
      <c r="P41" s="895"/>
    </row>
    <row r="42" spans="2:16" s="17" customFormat="1" ht="9.9499999999999993" customHeight="1">
      <c r="B42" s="487"/>
      <c r="C42" s="454"/>
      <c r="D42" s="830"/>
      <c r="E42" s="837"/>
      <c r="F42" s="456"/>
      <c r="G42" s="493"/>
      <c r="H42" s="812"/>
      <c r="I42" s="847"/>
      <c r="J42" s="846"/>
      <c r="K42" s="847"/>
      <c r="L42" s="847"/>
      <c r="M42" s="893"/>
      <c r="N42" s="894"/>
      <c r="O42" s="894"/>
      <c r="P42" s="895"/>
    </row>
    <row r="43" spans="2:16" s="17" customFormat="1" ht="9.9499999999999993" customHeight="1">
      <c r="B43" s="487"/>
      <c r="C43" s="454"/>
      <c r="D43" s="830"/>
      <c r="E43" s="837"/>
      <c r="F43" s="456"/>
      <c r="G43" s="493"/>
      <c r="H43" s="812"/>
      <c r="I43" s="847"/>
      <c r="J43" s="846"/>
      <c r="K43" s="847"/>
      <c r="L43" s="847"/>
      <c r="M43" s="893"/>
      <c r="N43" s="894"/>
      <c r="O43" s="894"/>
      <c r="P43" s="895"/>
    </row>
    <row r="44" spans="2:16" s="17" customFormat="1" ht="9.9499999999999993" customHeight="1">
      <c r="B44" s="487"/>
      <c r="C44" s="454"/>
      <c r="D44" s="830"/>
      <c r="E44" s="837"/>
      <c r="F44" s="456"/>
      <c r="G44" s="493"/>
      <c r="H44" s="812"/>
      <c r="I44" s="847"/>
      <c r="J44" s="846"/>
      <c r="K44" s="847"/>
      <c r="L44" s="847"/>
      <c r="M44" s="893"/>
      <c r="N44" s="894"/>
      <c r="O44" s="894"/>
      <c r="P44" s="895"/>
    </row>
    <row r="45" spans="2:16" s="17" customFormat="1" ht="9.9499999999999993" customHeight="1">
      <c r="B45" s="487"/>
      <c r="C45" s="454"/>
      <c r="D45" s="830"/>
      <c r="E45" s="837"/>
      <c r="F45" s="456"/>
      <c r="G45" s="493"/>
      <c r="H45" s="812"/>
      <c r="I45" s="847"/>
      <c r="J45" s="846"/>
      <c r="K45" s="847"/>
      <c r="L45" s="847"/>
      <c r="M45" s="893"/>
      <c r="N45" s="894"/>
      <c r="O45" s="894"/>
      <c r="P45" s="895"/>
    </row>
    <row r="46" spans="2:16" s="17" customFormat="1" ht="9.9499999999999993" customHeight="1">
      <c r="B46" s="487"/>
      <c r="C46" s="454"/>
      <c r="D46" s="830"/>
      <c r="E46" s="837"/>
      <c r="F46" s="456"/>
      <c r="G46" s="493"/>
      <c r="H46" s="812"/>
      <c r="I46" s="847"/>
      <c r="J46" s="846"/>
      <c r="K46" s="847"/>
      <c r="L46" s="847"/>
      <c r="M46" s="893"/>
      <c r="N46" s="894"/>
      <c r="O46" s="894"/>
      <c r="P46" s="895"/>
    </row>
    <row r="47" spans="2:16" s="17" customFormat="1" ht="9.9499999999999993" customHeight="1">
      <c r="B47" s="487"/>
      <c r="C47" s="454"/>
      <c r="D47" s="830"/>
      <c r="E47" s="837"/>
      <c r="F47" s="456"/>
      <c r="G47" s="493"/>
      <c r="H47" s="812"/>
      <c r="I47" s="847"/>
      <c r="J47" s="846"/>
      <c r="K47" s="847"/>
      <c r="L47" s="847"/>
      <c r="M47" s="893"/>
      <c r="N47" s="894"/>
      <c r="O47" s="894"/>
      <c r="P47" s="895"/>
    </row>
    <row r="48" spans="2:16" s="17" customFormat="1" ht="9.9499999999999993" customHeight="1">
      <c r="B48" s="487"/>
      <c r="C48" s="828"/>
      <c r="D48" s="829"/>
      <c r="E48" s="837"/>
      <c r="F48" s="456"/>
      <c r="G48" s="493"/>
      <c r="H48" s="812"/>
      <c r="I48" s="847"/>
      <c r="J48" s="846"/>
      <c r="K48" s="847"/>
      <c r="L48" s="847"/>
      <c r="M48" s="893"/>
      <c r="N48" s="894"/>
      <c r="O48" s="894"/>
      <c r="P48" s="895"/>
    </row>
    <row r="49" spans="1:16" s="17" customFormat="1" ht="9.9499999999999993" customHeight="1" thickBot="1">
      <c r="B49" s="487"/>
      <c r="C49" s="454"/>
      <c r="D49" s="830"/>
      <c r="E49" s="838"/>
      <c r="F49" s="457"/>
      <c r="G49" s="494"/>
      <c r="H49" s="813"/>
      <c r="I49" s="849"/>
      <c r="J49" s="848"/>
      <c r="K49" s="849"/>
      <c r="L49" s="849"/>
      <c r="M49" s="896"/>
      <c r="N49" s="897"/>
      <c r="O49" s="897"/>
      <c r="P49" s="898"/>
    </row>
    <row r="50" spans="1:16" ht="15.95" customHeight="1">
      <c r="B50" s="487"/>
      <c r="C50" s="495" t="s">
        <v>92</v>
      </c>
      <c r="D50" s="839">
        <f>SUM(D40:D49)</f>
        <v>0</v>
      </c>
      <c r="E50" s="831">
        <f>IF(D50=0,0,IF(D50&gt;90000,90000,IF(D50&lt;=30000,"3万円以下は対象外です",D50)))</f>
        <v>0</v>
      </c>
      <c r="F50" s="827">
        <v>-30000</v>
      </c>
      <c r="G50" s="834"/>
      <c r="H50" s="818">
        <f>(E50+F50)*G50</f>
        <v>0</v>
      </c>
      <c r="I50" s="106">
        <v>0</v>
      </c>
      <c r="J50" s="850">
        <v>0</v>
      </c>
      <c r="K50" s="851"/>
      <c r="L50" s="852"/>
      <c r="M50" s="899">
        <f>H50+I51+J51</f>
        <v>0</v>
      </c>
      <c r="N50" s="900"/>
      <c r="O50" s="900"/>
      <c r="P50" s="901"/>
    </row>
    <row r="51" spans="1:16" ht="15.95" customHeight="1" thickBot="1">
      <c r="B51" s="487"/>
      <c r="C51" s="496"/>
      <c r="D51" s="840"/>
      <c r="E51" s="832"/>
      <c r="F51" s="833"/>
      <c r="G51" s="835"/>
      <c r="H51" s="819"/>
      <c r="I51" s="107">
        <f>I50*I15</f>
        <v>0</v>
      </c>
      <c r="J51" s="921">
        <f>J50*J15</f>
        <v>0</v>
      </c>
      <c r="K51" s="922"/>
      <c r="L51" s="923"/>
      <c r="M51" s="905"/>
      <c r="N51" s="906"/>
      <c r="O51" s="906"/>
      <c r="P51" s="907"/>
    </row>
    <row r="52" spans="1:16" ht="15.95" customHeight="1" thickTop="1">
      <c r="C52" s="55"/>
      <c r="D52" s="56"/>
      <c r="E52" s="56"/>
      <c r="F52" s="805" t="s">
        <v>52</v>
      </c>
      <c r="G52" s="803">
        <f>SUM(G16:G51)</f>
        <v>0</v>
      </c>
      <c r="H52" s="801">
        <f>H26+H38+H50</f>
        <v>0</v>
      </c>
      <c r="I52" s="103">
        <f>I26+I38+I50</f>
        <v>0</v>
      </c>
      <c r="J52" s="875">
        <f>J26+J38+J50</f>
        <v>0</v>
      </c>
      <c r="K52" s="876"/>
      <c r="L52" s="877"/>
      <c r="M52" s="908">
        <f>M26+M38+M50</f>
        <v>0</v>
      </c>
      <c r="N52" s="909"/>
      <c r="O52" s="909"/>
      <c r="P52" s="910"/>
    </row>
    <row r="53" spans="1:16" ht="15.95" customHeight="1" thickBot="1">
      <c r="C53" s="55"/>
      <c r="D53" s="56"/>
      <c r="E53" s="56"/>
      <c r="F53" s="806"/>
      <c r="G53" s="804"/>
      <c r="H53" s="802"/>
      <c r="I53" s="104">
        <f>I52*30000</f>
        <v>0</v>
      </c>
      <c r="J53" s="878">
        <f>J52*15000</f>
        <v>0</v>
      </c>
      <c r="K53" s="879"/>
      <c r="L53" s="880"/>
      <c r="M53" s="911"/>
      <c r="N53" s="912"/>
      <c r="O53" s="912"/>
      <c r="P53" s="913"/>
    </row>
    <row r="54" spans="1:16" ht="15.95" customHeight="1" thickTop="1">
      <c r="C54" s="55"/>
      <c r="D54" s="56"/>
      <c r="E54" s="56"/>
      <c r="F54" s="797" t="s">
        <v>102</v>
      </c>
      <c r="G54" s="798"/>
      <c r="H54" s="795">
        <f>ROUNDDOWN(H52,-3)</f>
        <v>0</v>
      </c>
      <c r="I54" s="869">
        <f>I53+J53</f>
        <v>0</v>
      </c>
      <c r="J54" s="870"/>
      <c r="K54" s="870"/>
      <c r="L54" s="871"/>
      <c r="M54" s="865">
        <f>H54+I54</f>
        <v>0</v>
      </c>
      <c r="N54" s="865"/>
      <c r="O54" s="865"/>
      <c r="P54" s="866"/>
    </row>
    <row r="55" spans="1:16" ht="15.95" customHeight="1" thickBot="1">
      <c r="C55" s="55"/>
      <c r="D55" s="56"/>
      <c r="E55" s="56"/>
      <c r="F55" s="799"/>
      <c r="G55" s="800"/>
      <c r="H55" s="796"/>
      <c r="I55" s="872"/>
      <c r="J55" s="873"/>
      <c r="K55" s="873"/>
      <c r="L55" s="874"/>
      <c r="M55" s="867"/>
      <c r="N55" s="867"/>
      <c r="O55" s="867"/>
      <c r="P55" s="868"/>
    </row>
    <row r="56" spans="1:16" ht="15" customHeight="1" thickTop="1">
      <c r="C56" s="55"/>
      <c r="D56" s="56"/>
      <c r="E56" s="56"/>
      <c r="F56" s="56"/>
      <c r="G56" s="56"/>
      <c r="H56"/>
      <c r="I56" s="18"/>
      <c r="J56" s="57"/>
      <c r="K56" s="57"/>
      <c r="L56" s="57"/>
      <c r="M56" s="57"/>
      <c r="N56" s="57"/>
      <c r="O56" s="57"/>
      <c r="P56" s="58"/>
    </row>
    <row r="57" spans="1:16" ht="24.95" customHeight="1">
      <c r="A57" s="80" t="s">
        <v>46</v>
      </c>
      <c r="B57" s="80"/>
      <c r="C57" s="62"/>
      <c r="D57" s="62"/>
      <c r="E57" s="62"/>
      <c r="F57" s="62"/>
      <c r="G57" s="62"/>
      <c r="H57" s="62"/>
      <c r="I57" s="12"/>
    </row>
    <row r="58" spans="1:16" ht="30" customHeight="1" thickBot="1">
      <c r="A58" s="691" t="s">
        <v>43</v>
      </c>
      <c r="B58" s="691"/>
      <c r="C58" s="691"/>
      <c r="D58" s="691"/>
      <c r="E58" s="691"/>
      <c r="F58" s="691"/>
      <c r="G58" s="691"/>
      <c r="H58" s="691"/>
      <c r="I58" s="691"/>
      <c r="J58" s="691"/>
      <c r="K58" s="691"/>
      <c r="L58" s="691"/>
      <c r="M58" s="691"/>
      <c r="N58" s="691"/>
      <c r="O58" s="691"/>
      <c r="P58" s="691"/>
    </row>
    <row r="59" spans="1:16" ht="15" customHeight="1" thickBot="1">
      <c r="A59" s="44"/>
      <c r="C59" s="11" t="s">
        <v>95</v>
      </c>
    </row>
    <row r="60" spans="1:16" ht="15" customHeight="1">
      <c r="A60" s="102"/>
      <c r="C60" s="11" t="s">
        <v>96</v>
      </c>
    </row>
    <row r="61" spans="1:16" ht="9.9499999999999993" customHeight="1" thickBot="1"/>
    <row r="62" spans="1:16" ht="15" customHeight="1" thickBot="1">
      <c r="A62" s="44"/>
      <c r="C62" s="11" t="s">
        <v>53</v>
      </c>
    </row>
    <row r="63" spans="1:16" ht="9.9499999999999993" customHeight="1" thickBot="1"/>
    <row r="64" spans="1:16" ht="15" customHeight="1" thickBot="1">
      <c r="A64" s="44"/>
      <c r="B64" s="82"/>
      <c r="C64" s="11" t="s">
        <v>58</v>
      </c>
    </row>
    <row r="65" spans="1:3" ht="15" customHeight="1">
      <c r="B65" s="82"/>
      <c r="C65" s="11" t="s">
        <v>44</v>
      </c>
    </row>
    <row r="66" spans="1:3" ht="9.9499999999999993" customHeight="1" thickBot="1"/>
    <row r="67" spans="1:3" ht="15" customHeight="1" thickBot="1">
      <c r="A67" s="44"/>
      <c r="C67" s="11" t="s">
        <v>45</v>
      </c>
    </row>
    <row r="68" spans="1:3" ht="15" customHeight="1">
      <c r="C68" s="11" t="s">
        <v>165</v>
      </c>
    </row>
    <row r="69" spans="1:3" ht="15" customHeight="1">
      <c r="C69" s="11" t="s">
        <v>161</v>
      </c>
    </row>
    <row r="70" spans="1:3" ht="9.9499999999999993" customHeight="1" thickBot="1"/>
    <row r="71" spans="1:3" ht="15" customHeight="1" thickBot="1">
      <c r="A71" s="44"/>
      <c r="C71" s="11" t="s">
        <v>140</v>
      </c>
    </row>
    <row r="72" spans="1:3" ht="15" customHeight="1">
      <c r="C72" s="11" t="s">
        <v>138</v>
      </c>
    </row>
    <row r="73" spans="1:3" ht="15" customHeight="1">
      <c r="C73" s="11" t="s">
        <v>135</v>
      </c>
    </row>
    <row r="74" spans="1:3" ht="9.9499999999999993" customHeight="1" thickBot="1"/>
    <row r="75" spans="1:3" ht="15" customHeight="1" thickBot="1">
      <c r="A75" s="44"/>
      <c r="C75" s="11" t="s">
        <v>141</v>
      </c>
    </row>
    <row r="76" spans="1:3" ht="15" customHeight="1">
      <c r="C76" s="11" t="s">
        <v>136</v>
      </c>
    </row>
    <row r="77" spans="1:3" ht="9.9499999999999993" customHeight="1" thickBot="1"/>
    <row r="78" spans="1:3" ht="15" customHeight="1" thickBot="1">
      <c r="A78" s="44"/>
      <c r="C78" s="11" t="s">
        <v>50</v>
      </c>
    </row>
    <row r="79" spans="1:3" ht="15" customHeight="1">
      <c r="C79" s="11" t="s">
        <v>49</v>
      </c>
    </row>
    <row r="80" spans="1:3" ht="9" customHeight="1"/>
  </sheetData>
  <mergeCells count="113">
    <mergeCell ref="F54:G55"/>
    <mergeCell ref="H54:H55"/>
    <mergeCell ref="I54:L55"/>
    <mergeCell ref="M54:P55"/>
    <mergeCell ref="A58:P58"/>
    <mergeCell ref="F52:F53"/>
    <mergeCell ref="G52:G53"/>
    <mergeCell ref="H52:H53"/>
    <mergeCell ref="J52:L52"/>
    <mergeCell ref="M52:P53"/>
    <mergeCell ref="J53:L53"/>
    <mergeCell ref="E50:E51"/>
    <mergeCell ref="F50:F51"/>
    <mergeCell ref="G50:G51"/>
    <mergeCell ref="H50:H51"/>
    <mergeCell ref="J50:L50"/>
    <mergeCell ref="M50:P51"/>
    <mergeCell ref="J51:L51"/>
    <mergeCell ref="H40:H49"/>
    <mergeCell ref="I40:I49"/>
    <mergeCell ref="J40:L49"/>
    <mergeCell ref="M40:P49"/>
    <mergeCell ref="E40:E49"/>
    <mergeCell ref="F40:F49"/>
    <mergeCell ref="G40:G49"/>
    <mergeCell ref="C42:C43"/>
    <mergeCell ref="D42:D43"/>
    <mergeCell ref="C44:C45"/>
    <mergeCell ref="D44:D45"/>
    <mergeCell ref="C46:C47"/>
    <mergeCell ref="D46:D47"/>
    <mergeCell ref="B40:B51"/>
    <mergeCell ref="C40:C41"/>
    <mergeCell ref="D40:D41"/>
    <mergeCell ref="C48:C49"/>
    <mergeCell ref="D48:D49"/>
    <mergeCell ref="C50:C51"/>
    <mergeCell ref="D50:D51"/>
    <mergeCell ref="E38:E39"/>
    <mergeCell ref="F38:F39"/>
    <mergeCell ref="G38:G39"/>
    <mergeCell ref="H38:H39"/>
    <mergeCell ref="J38:L38"/>
    <mergeCell ref="M38:P39"/>
    <mergeCell ref="J39:L39"/>
    <mergeCell ref="H28:H37"/>
    <mergeCell ref="I28:I37"/>
    <mergeCell ref="J28:L37"/>
    <mergeCell ref="M28:P37"/>
    <mergeCell ref="E28:E37"/>
    <mergeCell ref="F28:F37"/>
    <mergeCell ref="G28:G37"/>
    <mergeCell ref="C30:C31"/>
    <mergeCell ref="D30:D31"/>
    <mergeCell ref="C32:C33"/>
    <mergeCell ref="D32:D33"/>
    <mergeCell ref="C34:C35"/>
    <mergeCell ref="D34:D35"/>
    <mergeCell ref="B28:B39"/>
    <mergeCell ref="C28:C29"/>
    <mergeCell ref="D28:D29"/>
    <mergeCell ref="C36:C37"/>
    <mergeCell ref="D36:D37"/>
    <mergeCell ref="C38:C39"/>
    <mergeCell ref="D38:D39"/>
    <mergeCell ref="M26:P27"/>
    <mergeCell ref="J27:L27"/>
    <mergeCell ref="D22:D23"/>
    <mergeCell ref="C24:C25"/>
    <mergeCell ref="D24:D25"/>
    <mergeCell ref="C26:C27"/>
    <mergeCell ref="D26:D27"/>
    <mergeCell ref="E26:E27"/>
    <mergeCell ref="G16:G25"/>
    <mergeCell ref="H16:H25"/>
    <mergeCell ref="I16:I25"/>
    <mergeCell ref="J16:L25"/>
    <mergeCell ref="M16:P25"/>
    <mergeCell ref="C18:C19"/>
    <mergeCell ref="D18:D19"/>
    <mergeCell ref="C20:C21"/>
    <mergeCell ref="D20:D21"/>
    <mergeCell ref="C22:C23"/>
    <mergeCell ref="B16:B27"/>
    <mergeCell ref="C16:C17"/>
    <mergeCell ref="D16:D17"/>
    <mergeCell ref="E16:E25"/>
    <mergeCell ref="F16:F25"/>
    <mergeCell ref="F26:F27"/>
    <mergeCell ref="G26:G27"/>
    <mergeCell ref="H26:H27"/>
    <mergeCell ref="J26:L26"/>
    <mergeCell ref="B13:B15"/>
    <mergeCell ref="C13:C15"/>
    <mergeCell ref="D13:D15"/>
    <mergeCell ref="E13:H13"/>
    <mergeCell ref="I13:L13"/>
    <mergeCell ref="M13:P15"/>
    <mergeCell ref="E14:E15"/>
    <mergeCell ref="F14:F15"/>
    <mergeCell ref="G14:G15"/>
    <mergeCell ref="H14:H15"/>
    <mergeCell ref="J14:L14"/>
    <mergeCell ref="J15:L15"/>
    <mergeCell ref="A3:F4"/>
    <mergeCell ref="I3:I4"/>
    <mergeCell ref="J3:P4"/>
    <mergeCell ref="A6:D7"/>
    <mergeCell ref="A8:P8"/>
    <mergeCell ref="B9:C9"/>
    <mergeCell ref="B10:C10"/>
    <mergeCell ref="M10:P11"/>
    <mergeCell ref="E12:P12"/>
  </mergeCells>
  <phoneticPr fontId="4"/>
  <dataValidations count="6">
    <dataValidation type="decimal" operator="equal" allowBlank="1" showInputMessage="1" showErrorMessage="1" errorTitle="入力ミス" error="都立高校では、一定の保護者負担額（30,000円）が設定されており、本助成金においても、同額を控除します。" sqref="F16 F28 F40" xr:uid="{BC5456A4-D542-4555-AF9E-4D1F329CCD97}">
      <formula1>-30000</formula1>
    </dataValidation>
    <dataValidation type="decimal" operator="greaterThan" allowBlank="1" showInputMessage="1" showErrorMessage="1" errorTitle="入力ミス" error="購入額(税込み)が１台30,000円未満の場合は、助成対象外となります。" sqref="D50:F50 D26:F26 E16 D38:F38 E28 E40" xr:uid="{7675D922-6D3A-472E-9DFE-34F3611EFB07}">
      <formula1>29999.9999999999</formula1>
    </dataValidation>
    <dataValidation allowBlank="1" showInputMessage="1" sqref="G28 G40 G16" xr:uid="{098BA39A-BC07-454A-BBD5-41A841B8E93D}"/>
    <dataValidation type="decimal" operator="greaterThan" allowBlank="1" showInputMessage="1" errorTitle="入力ミス" error="購入額(税込み)が１台30,000円未満の場合は、助成対象外となります。" sqref="D18:D25 D30:D37 D42:D49" xr:uid="{F0F2B52F-CB1B-482F-9B8F-2C5F2A161416}">
      <formula1>29999.9999999999</formula1>
    </dataValidation>
    <dataValidation type="whole" operator="equal" allowBlank="1" showInputMessage="1" sqref="G26:G27 G38:G39 G50:G51" xr:uid="{2A5C3FE1-F41A-4D6B-AA1B-1E34E9BA87F5}">
      <formula1>G16</formula1>
    </dataValidation>
    <dataValidation type="whole" operator="lessThanOrEqual" allowBlank="1" showInputMessage="1" showErrorMessage="1" sqref="I16 I28 I40" xr:uid="{0AE5AE0D-9790-45C4-B8B7-6F87B03D04A8}">
      <formula1>G16</formula1>
    </dataValidation>
  </dataValidations>
  <pageMargins left="0.19685039370078741" right="0.19685039370078741" top="0.31496062992125984" bottom="0" header="0.11811023622047245" footer="0.19685039370078741"/>
  <pageSetup paperSize="9" scale="80"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A3B2FBC-6054-4A1B-AEA7-F4129B4AC0B2}">
          <x14:formula1>
            <xm:f>データ!$B$2:$B$3</xm:f>
          </x14:formula1>
          <xm:sqref>A59 A62 A64 A67 A71 A75 A78</xm:sqref>
        </x14:dataValidation>
        <x14:dataValidation type="list" allowBlank="1" showInputMessage="1" showErrorMessage="1" xr:uid="{2AE2CFA7-026E-455A-9137-35B543010E1A}">
          <x14:formula1>
            <xm:f>データ!$A$2:$A$3</xm:f>
          </x14:formula1>
          <xm:sqref>D9:D11</xm:sqref>
        </x14:dataValidation>
        <x14:dataValidation type="list" allowBlank="1" showInputMessage="1" showErrorMessage="1" xr:uid="{56736D83-23FF-4A2C-802F-3268C554F422}">
          <x14:formula1>
            <xm:f>データ!$B$2</xm:f>
          </x14:formula1>
          <xm:sqref>B64 B62 B78 B75 B67 B71 B59:B60 A60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記入例について</vt:lpstr>
      <vt:lpstr>総括表</vt:lpstr>
      <vt:lpstr>総括表附票</vt:lpstr>
      <vt:lpstr>2-1(学校購入)</vt:lpstr>
      <vt:lpstr>2-2(学校リース)</vt:lpstr>
      <vt:lpstr>2-3①(生徒各自で購入)</vt:lpstr>
      <vt:lpstr>2-3②(生徒各自で購入)</vt:lpstr>
      <vt:lpstr>2-4①(生徒が学校経由で購入) </vt:lpstr>
      <vt:lpstr>2-4②(生徒が学校経由で購入)</vt:lpstr>
      <vt:lpstr>データ</vt:lpstr>
      <vt:lpstr>'2-1(学校購入)'!Print_Area</vt:lpstr>
      <vt:lpstr>'2-2(学校リース)'!Print_Area</vt:lpstr>
      <vt:lpstr>'2-3①(生徒各自で購入)'!Print_Area</vt:lpstr>
      <vt:lpstr>'2-3②(生徒各自で購入)'!Print_Area</vt:lpstr>
      <vt:lpstr>'2-4①(生徒が学校経由で購入) '!Print_Area</vt:lpstr>
      <vt:lpstr>'2-4②(生徒が学校経由で購入)'!Print_Area</vt:lpstr>
      <vt:lpstr>総括表!Print_Area</vt:lpstr>
      <vt:lpstr>総括表附票!Print_Area</vt:lpstr>
      <vt:lpstr>'2-3①(生徒各自で購入)'!Print_Titles</vt:lpstr>
      <vt:lpstr>'2-3②(生徒各自で購入)'!Print_Titles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智英</dc:creator>
  <cp:lastModifiedBy>mf-tokyo@mediatv.from.tv</cp:lastModifiedBy>
  <cp:lastPrinted>2024-05-13T05:58:16Z</cp:lastPrinted>
  <dcterms:created xsi:type="dcterms:W3CDTF">2009-11-05T09:13:08Z</dcterms:created>
  <dcterms:modified xsi:type="dcterms:W3CDTF">2025-04-21T03:47:45Z</dcterms:modified>
</cp:coreProperties>
</file>